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10" documentId="120_S{2AC9BD13-BADA-5192-A53E-5A8FF88502F6}" xr6:coauthVersionLast="47" xr6:coauthVersionMax="47" xr10:uidLastSave="{E953D1EC-06A7-4BDE-B6BD-7E373AB67B5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2" i="9"/>
  <c r="I3" i="9"/>
  <c r="I4" i="9"/>
  <c r="I5" i="9"/>
  <c r="I6" i="9"/>
  <c r="I7" i="9"/>
  <c r="G2" i="9"/>
  <c r="G3" i="9"/>
  <c r="G4" i="9"/>
  <c r="G5" i="9"/>
  <c r="G6" i="9"/>
  <c r="L3" i="9"/>
  <c r="L4" i="9"/>
  <c r="L5" i="9"/>
  <c r="L6" i="9"/>
  <c r="L7" i="9"/>
  <c r="J3" i="9"/>
  <c r="J4" i="9"/>
  <c r="J5" i="9"/>
  <c r="J6" i="9"/>
  <c r="J7" i="9"/>
  <c r="G7" i="9"/>
  <c r="G8" i="9"/>
  <c r="G9"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4" i="3"/>
  <c r="L2" i="9"/>
  <c r="J2" i="9"/>
  <c r="I10" i="9"/>
  <c r="B13"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<sst xmlns="http://schemas.openxmlformats.org/spreadsheetml/2006/main" count="180285" uniqueCount="39129">
  <si>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</si>
  <si>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</si>
  <si>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</si>
  <si>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</si>
  <si>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</si>
  <si>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</si>
  <si>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</si>
  <si>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</si>
  <si>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</si>
  <si>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</si>
  <si>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</si>
  <si>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</si>
  <si>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</si>
  <si>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</si>
  <si>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</si>
  <si>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</si>
  <si>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</si>
  <si>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</si>
  <si>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</si>
  <si>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</si>
  <si>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</si>
  <si>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</si>
  <si>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</si>
  <si>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</si>
  <si>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</si>
  <si>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</si>
  <si>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</si>
  <si>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</si>
  <si>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</si>
  <si>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</si>
  <si>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</si>
  <si>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</si>
  <si>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</si>
  <si>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</si>
  <si>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</si>
  <si>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</si>
  <si>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</si>
  <si>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</si>
  <si>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</si>
  <si>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</si>
  <si>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</si>
  <si>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</si>
  <si>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</si>
  <si>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</si>
  <si>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</si>
  <si>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</si>
  <si>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</si>
  <si>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</si>
  <si>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</si>
  <si>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</si>
  <si>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</si>
  <si>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</si>
  <si>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</si>
  <si>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</si>
  <si>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</si>
  <si>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</si>
  <si>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</si>
  <si>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</si>
  <si>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</si>
  <si>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</si>
  <si>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</si>
  <si>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</si>
  <si>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</si>
  <si>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</si>
  <si>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</si>
  <si>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</si>
  <si>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</si>
  <si>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</si>
  <si>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</si>
  <si>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</si>
  <si>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</si>
  <si>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</si>
  <si>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</si>
  <si>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</si>
  <si>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</si>
  <si>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</si>
  <si>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</si>
  <si>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</si>
  <si>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</si>
  <si>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</si>
  <si>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</si>
  <si>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</si>
  <si>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</si>
  <si>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</si>
  <si>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</si>
  <si>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</si>
  <si>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</si>
  <si>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</si>
  <si>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</si>
  <si>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</si>
  <si>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</si>
  <si>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</si>
  <si>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</si>
  <si>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</si>
  <si>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</si>
  <si>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</si>
  <si>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</si>
  <si>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</si>
  <si>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</si>
  <si>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</si>
  <si>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</si>
  <si>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</si>
  <si>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</si>
  <si>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</si>
  <si>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</si>
  <si>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</si>
  <si>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</si>
  <si>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</si>
  <si>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</si>
  <si>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</si>
  <si>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</si>
  <si>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</si>
  <si>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</si>
  <si>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</si>
  <si>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</si>
  <si>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</si>
  <si>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</si>
  <si>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</si>
  <si>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</si>
  <si>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</si>
  <si>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</si>
  <si>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</si>
  <si>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</si>
  <si>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</si>
  <si>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</si>
  <si>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</si>
  <si>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</si>
  <si>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</si>
  <si>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</si>
  <si>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</si>
  <si>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</si>
  <si>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</si>
  <si>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</si>
  <si>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</si>
  <si>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</si>
  <si>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</si>
  <si>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</si>
  <si>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</si>
  <si>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</si>
  <si>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</si>
  <si>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</si>
  <si>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</si>
  <si>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</si>
  <si>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</si>
  <si>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</si>
  <si>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</si>
  <si>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</si>
  <si>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</si>
  <si>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</si>
  <si>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</si>
  <si>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</si>
  <si>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</si>
  <si>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</si>
  <si>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</si>
  <si>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</si>
  <si>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</si>
  <si>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</si>
  <si>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</si>
  <si>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</si>
  <si>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</si>
  <si>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</si>
  <si>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</si>
  <si>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</si>
  <si>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</si>
  <si>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</si>
  <si>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</si>
  <si>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</si>
  <si>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</si>
  <si>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</si>
  <si>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</si>
  <si>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</si>
  <si>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</si>
  <si>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</si>
  <si>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</si>
  <si>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</si>
  <si>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</si>
  <si>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</si>
  <si>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</si>
  <si>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</si>
  <si>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</si>
  <si>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</si>
  <si>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</si>
  <si>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</si>
  <si>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</si>
  <si>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</si>
  <si>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</si>
  <si>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</si>
  <si>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</si>
  <si>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</si>
  <si>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</si>
  <si>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</si>
  <si>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</si>
  <si>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</si>
  <si>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</si>
  <si>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</si>
  <si>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</si>
  <si>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</si>
  <si>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</si>
  <si>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</si>
  <si>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</si>
  <si>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</si>
  <si>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</si>
  <si>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</si>
  <si>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</si>
  <si>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</si>
  <si>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</si>
  <si>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</si>
  <si>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</si>
  <si>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</si>
  <si>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</si>
  <si>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</si>
  <si>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</si>
  <si>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</si>
  <si>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</si>
  <si>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</si>
  <si>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</si>
  <si>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</si>
  <si>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</si>
  <si>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</si>
  <si>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</si>
  <si>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</si>
  <si>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</si>
  <si>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</si>
  <si>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</si>
  <si>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</si>
  <si>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</si>
  <si>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</si>
  <si>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</si>
  <si>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</si>
  <si>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</si>
  <si>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</si>
  <si>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</si>
  <si>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</si>
  <si>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</si>
  <si>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</si>
  <si>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</si>
  <si>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</si>
  <si>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</si>
  <si>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</si>
  <si>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</si>
  <si>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</si>
  <si>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</si>
  <si>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</si>
  <si>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</si>
  <si>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</si>
  <si>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</si>
  <si>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</si>
  <si>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</si>
  <si>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</si>
  <si>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</si>
  <si>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</si>
  <si>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</si>
  <si>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</si>
  <si>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</si>
  <si>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</si>
  <si>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</si>
  <si>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</si>
  <si>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</si>
  <si>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</si>
  <si>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</si>
  <si>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</si>
  <si>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</si>
  <si>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</si>
  <si>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</si>
  <si>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</si>
  <si>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</si>
  <si>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</si>
  <si>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</si>
  <si>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</si>
  <si>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</si>
  <si>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</si>
  <si>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</si>
  <si>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</si>
  <si>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</si>
  <si>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</si>
  <si>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</si>
  <si>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</si>
  <si>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</si>
  <si>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</si>
  <si>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</si>
  <si>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</si>
  <si>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</si>
  <si>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</si>
  <si>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</si>
  <si>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</si>
  <si>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</si>
  <si>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</si>
  <si>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</si>
  <si>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</si>
  <si>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</si>
  <si>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</si>
  <si>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</si>
  <si>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</si>
  <si>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</si>
  <si>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</si>
  <si>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</si>
  <si>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</si>
  <si>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</si>
  <si>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</si>
  <si>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</si>
  <si>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</si>
  <si>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</si>
  <si>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</si>
  <si>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</si>
  <si>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</si>
  <si>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</si>
  <si>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</si>
  <si>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</si>
  <si>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</si>
  <si>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</si>
  <si>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</si>
  <si>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</si>
  <si>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</si>
  <si>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</si>
  <si>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</si>
  <si>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</si>
  <si>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</si>
  <si>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</si>
  <si>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</si>
  <si>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</si>
  <si>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</si>
  <si>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</si>
  <si>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</si>
  <si>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</si>
  <si>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</si>
  <si>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</si>
  <si>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</si>
  <si>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</si>
  <si>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</si>
  <si>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</si>
  <si>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</si>
  <si>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</si>
  <si>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</si>
  <si>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</si>
  <si>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</si>
  <si>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</si>
  <si>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</si>
  <si>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</si>
  <si>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</si>
  <si>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</si>
  <si>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</si>
  <si>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</si>
  <si>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</si>
  <si>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</si>
  <si>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</si>
  <si>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</si>
  <si>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</si>
  <si>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</si>
  <si>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</si>
  <si>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</si>
  <si>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</si>
  <si>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</si>
  <si>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</si>
  <si>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</si>
  <si>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</si>
  <si>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</si>
  <si>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</si>
  <si>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</si>
  <si>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</si>
  <si>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</si>
  <si>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</si>
  <si>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</si>
  <si>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</si>
  <si>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</si>
  <si>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</si>
  <si>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</si>
  <si>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</si>
  <si>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</si>
  <si>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</si>
  <si>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</si>
  <si>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</si>
  <si>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</si>
  <si>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</si>
  <si>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</si>
  <si>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</si>
  <si>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</si>
  <si>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</si>
  <si>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</si>
  <si>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</si>
  <si>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</si>
  <si>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</si>
  <si>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</si>
  <si>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</si>
  <si>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</si>
  <si>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</si>
  <si>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</si>
  <si>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</si>
  <si>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</si>
  <si>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</si>
  <si>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</si>
  <si>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</si>
  <si>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</si>
  <si>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</si>
  <si>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</si>
  <si>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</si>
  <si>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</si>
  <si>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</si>
  <si>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</si>
  <si>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</si>
  <si>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</si>
  <si>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</si>
  <si>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</si>
  <si>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</si>
  <si>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</si>
  <si>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</si>
  <si>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</si>
  <si>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</si>
  <si>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</si>
  <si>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</si>
  <si>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</si>
  <si>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</si>
  <si>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</si>
  <si>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</si>
  <si>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</si>
  <si>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</si>
  <si>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</si>
  <si>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</si>
  <si>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</si>
  <si>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</si>
  <si>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</si>
  <si>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</si>
  <si>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</si>
  <si>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</si>
  <si>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</si>
  <si>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</si>
  <si>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</si>
  <si>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</si>
  <si>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</si>
  <si>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</si>
  <si>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</si>
  <si>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</si>
  <si>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</si>
  <si>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</si>
  <si>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</si>
  <si>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</si>
  <si>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</si>
  <si>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</si>
  <si>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</si>
  <si>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</si>
  <si>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</si>
  <si>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</si>
  <si>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</si>
  <si>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</si>
  <si>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</si>
  <si>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</si>
  <si>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</si>
  <si>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</si>
  <si>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</si>
  <si>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</si>
  <si>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</si>
  <si>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</si>
  <si>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</si>
  <si>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</si>
  <si>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</si>
  <si>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</si>
  <si>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</si>
  <si>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</si>
  <si>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</si>
  <si>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</si>
  <si>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</si>
  <si>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</si>
  <si>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</si>
  <si>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</si>
  <si>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</si>
  <si>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</si>
  <si>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</si>
  <si>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</si>
  <si>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</si>
  <si>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</si>
  <si>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</si>
  <si>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</si>
  <si>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</si>
  <si>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</si>
  <si>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</si>
  <si>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</si>
  <si>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</si>
  <si>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</si>
  <si>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</si>
  <si>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</si>
  <si>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</si>
  <si>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</si>
  <si>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</si>
  <si>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</si>
  <si>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</si>
  <si>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</si>
  <si>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</si>
  <si>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</si>
  <si>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</si>
  <si>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</si>
  <si>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</si>
  <si>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</si>
  <si>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</si>
  <si>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</si>
  <si>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</si>
  <si>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</si>
  <si>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</si>
  <si>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</si>
  <si>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</si>
  <si>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</si>
  <si>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</si>
  <si>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</si>
  <si>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</si>
  <si>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</si>
  <si>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</si>
  <si>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</si>
  <si>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</si>
  <si>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</si>
  <si>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</si>
  <si>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</si>
  <si>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</si>
  <si>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</si>
  <si>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</si>
  <si>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</si>
  <si>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</si>
  <si>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</si>
  <si>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</si>
  <si>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</si>
  <si>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</si>
  <si>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</si>
  <si>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</si>
  <si>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</si>
  <si>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</si>
  <si>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</si>
  <si>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</si>
  <si>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</si>
  <si>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</si>
  <si>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</si>
  <si>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</si>
  <si>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</si>
  <si>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</si>
  <si>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</si>
  <si>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</si>
  <si>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</si>
  <si>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</si>
  <si>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</si>
  <si>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</si>
  <si>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</si>
  <si>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</si>
  <si>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</si>
  <si>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</si>
  <si>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</si>
  <si>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</si>
  <si>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</si>
  <si>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</si>
  <si>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</si>
  <si>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</si>
  <si>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</si>
  <si>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</si>
  <si>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</si>
  <si>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</si>
  <si>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</si>
  <si>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</si>
  <si>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</si>
  <si>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</si>
  <si>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</si>
  <si>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</si>
  <si>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</si>
  <si>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</si>
  <si>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</si>
  <si>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</si>
  <si>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</si>
  <si>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</si>
  <si>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</si>
  <si>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</si>
  <si>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</si>
  <si>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</si>
  <si>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</si>
  <si>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</si>
  <si>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</si>
  <si>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</si>
  <si>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</si>
  <si>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</si>
  <si>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</si>
  <si>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</si>
  <si>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</si>
  <si>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</si>
  <si>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</si>
  <si>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</si>
  <si>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</si>
  <si>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</si>
  <si>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</si>
  <si>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</si>
  <si>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</si>
  <si>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</si>
  <si>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</si>
  <si>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</si>
  <si>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</si>
  <si>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</si>
  <si>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</si>
  <si>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</si>
  <si>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</si>
  <si>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</si>
  <si>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</si>
  <si>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</si>
  <si>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</si>
  <si>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</si>
  <si>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</si>
  <si>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</si>
  <si>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</si>
  <si>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</si>
  <si>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</si>
  <si>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</si>
  <si>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</si>
  <si>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</si>
  <si>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</si>
  <si>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</si>
  <si>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</si>
  <si>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</si>
  <si>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</si>
  <si>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</si>
  <si>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</si>
  <si>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</si>
  <si>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</si>
  <si>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</si>
  <si>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</si>
  <si>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</si>
  <si>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</si>
  <si>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</si>
  <si>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</si>
  <si>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</si>
  <si>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</si>
  <si>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</si>
  <si>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</si>
  <si>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</si>
  <si>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</si>
  <si>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</si>
  <si>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</si>
  <si>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</si>
  <si>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</si>
  <si>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</si>
  <si>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</si>
  <si>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</si>
  <si>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</si>
  <si>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</si>
  <si>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</si>
  <si>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</si>
  <si>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</si>
  <si>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</si>
  <si>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</si>
  <si>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</si>
  <si>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</si>
  <si>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</si>
  <si>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</si>
  <si>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</si>
  <si>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</si>
  <si>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</si>
  <si>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</si>
  <si>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</si>
  <si>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</si>
  <si>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</si>
  <si>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</si>
  <si>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</si>
  <si>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</si>
  <si>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</si>
  <si>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</si>
  <si>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</si>
  <si>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</si>
  <si>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</si>
  <si>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</si>
  <si>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</si>
  <si>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</si>
  <si>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</si>
  <si>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</si>
  <si>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</si>
  <si>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</si>
  <si>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</si>
  <si>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</si>
  <si>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</si>
  <si>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</si>
  <si>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</si>
  <si>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</si>
  <si>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</si>
  <si>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</si>
  <si>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</si>
  <si>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</si>
  <si>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</si>
  <si>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</si>
  <si>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</si>
  <si>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</si>
  <si>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</si>
  <si>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</si>
  <si>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</si>
  <si>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</si>
  <si>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</si>
  <si>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</si>
  <si>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</si>
  <si>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</si>
  <si>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</si>
  <si>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</si>
  <si>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</si>
  <si>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</si>
  <si>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</si>
  <si>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</si>
  <si>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</si>
  <si>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</si>
  <si>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</si>
  <si>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</si>
  <si>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</si>
  <si>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</si>
  <si>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</si>
  <si>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</si>
  <si>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</si>
  <si>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</si>
  <si>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</si>
  <si>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</si>
  <si>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</si>
  <si>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</si>
  <si>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</si>
  <si>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</si>
  <si>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</si>
  <si>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</si>
  <si>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</si>
  <si>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</si>
  <si>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</si>
  <si>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</si>
  <si>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</si>
  <si>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</si>
  <si>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</si>
  <si>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</si>
  <si>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</si>
  <si>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</si>
  <si>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</si>
  <si>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</si>
  <si>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</si>
  <si>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</si>
  <si>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</si>
  <si>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</si>
  <si>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</si>
  <si>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</si>
  <si>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</si>
  <si>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</si>
  <si>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</si>
  <si>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</si>
  <si>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</si>
  <si>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</si>
  <si>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</si>
  <si>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</si>
  <si>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</si>
  <si>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</si>
  <si>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</si>
  <si>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</si>
  <si>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</si>
  <si>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</si>
  <si>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</si>
  <si>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</si>
  <si>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</si>
  <si>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</si>
  <si>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</si>
  <si>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</si>
  <si>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</si>
  <si>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</si>
  <si>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</si>
  <si>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</si>
  <si>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</si>
  <si>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</si>
  <si>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</si>
  <si>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</si>
  <si>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</si>
  <si>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</si>
  <si>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</si>
  <si>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</si>
  <si>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</si>
  <si>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</si>
  <si>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</si>
  <si>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</si>
  <si>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</si>
  <si>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</si>
  <si>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</si>
  <si>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</si>
  <si>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</si>
  <si>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</si>
  <si>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</si>
  <si>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</si>
  <si>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</si>
  <si>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</si>
  <si>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</si>
  <si>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</si>
  <si>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</si>
  <si>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</si>
  <si>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</si>
  <si>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</si>
  <si>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</si>
  <si>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</si>
  <si>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</si>
  <si>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</si>
  <si>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</si>
  <si>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</si>
  <si>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</si>
  <si>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</si>
  <si>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</si>
  <si>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</si>
  <si>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</si>
  <si>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</si>
  <si>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</si>
  <si>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</si>
  <si>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</si>
  <si>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</si>
  <si>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</si>
  <si>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</si>
  <si>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</si>
  <si>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</si>
  <si>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</si>
  <si>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</si>
  <si>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</si>
  <si>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</si>
  <si>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</si>
  <si>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</si>
  <si>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</si>
  <si>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</si>
  <si>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</si>
  <si>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</si>
  <si>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</si>
  <si>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</si>
  <si>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</si>
  <si>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</si>
  <si>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</si>
  <si>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</si>
  <si>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</si>
  <si>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</si>
  <si>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</si>
  <si>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</si>
  <si>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</si>
  <si>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</si>
  <si>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</si>
  <si>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</si>
  <si>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</si>
  <si>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</si>
  <si>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</si>
  <si>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</si>
  <si>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</si>
  <si>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</si>
  <si>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</si>
  <si>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</si>
  <si>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</si>
  <si>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</si>
  <si>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</si>
  <si>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</si>
  <si>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</si>
  <si>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</si>
  <si>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</si>
  <si>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</si>
  <si>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</si>
  <si>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</si>
  <si>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</si>
  <si>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</si>
  <si>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</si>
  <si>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</si>
  <si>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</si>
  <si>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</si>
  <si>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</si>
  <si>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</si>
  <si>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</si>
  <si>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</si>
  <si>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</si>
  <si>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</si>
  <si>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</si>
  <si>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</si>
  <si>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</si>
  <si>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</si>
  <si>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</si>
  <si>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</si>
  <si>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</si>
  <si>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</si>
  <si>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</si>
  <si>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</si>
  <si>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</si>
  <si>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</si>
  <si>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</si>
  <si>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</si>
  <si>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</si>
  <si>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</si>
  <si>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</si>
  <si>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</si>
  <si>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</si>
  <si>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</si>
  <si>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</si>
  <si>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</si>
  <si>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</si>
  <si>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</si>
  <si>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</si>
  <si>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</si>
  <si>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</si>
  <si>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</si>
  <si>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</si>
  <si>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</si>
  <si>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</si>
  <si>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</si>
  <si>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</si>
  <si>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</si>
  <si>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</si>
  <si>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</si>
  <si>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</si>
  <si>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</si>
  <si>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</si>
  <si>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</si>
  <si>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</si>
  <si>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</si>
  <si>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</si>
  <si>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</si>
  <si>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</si>
  <si>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</si>
  <si>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</si>
  <si>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</si>
  <si>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</si>
  <si>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</si>
  <si>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</si>
  <si>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</si>
  <si>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</si>
  <si>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</si>
  <si>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</si>
  <si>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</si>
  <si>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</si>
  <si>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</si>
  <si>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</si>
  <si>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</si>
  <si>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</si>
  <si>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</si>
  <si>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</si>
  <si>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</si>
  <si>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</si>
  <si>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</si>
  <si>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</si>
  <si>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</si>
  <si>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</si>
  <si>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</si>
  <si>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</si>
  <si>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</si>
  <si>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</si>
  <si>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</si>
  <si>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</si>
  <si>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</si>
  <si>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</si>
  <si>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</si>
  <si>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</si>
  <si>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</si>
  <si>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</si>
  <si>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</si>
  <si>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</si>
  <si>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</si>
  <si>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</si>
  <si>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</si>
  <si>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</si>
  <si>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</si>
  <si>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</si>
  <si>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</si>
  <si>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</si>
  <si>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</si>
  <si>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</si>
  <si>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</si>
  <si>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</si>
  <si>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</si>
  <si>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</si>
  <si>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</si>
  <si>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</si>
  <si>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</si>
  <si>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</si>
  <si>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</si>
  <si>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</si>
  <si>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</si>
  <si>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</si>
  <si>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</si>
  <si>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</si>
  <si>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</si>
  <si>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</si>
  <si>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</si>
  <si>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</si>
  <si>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</si>
  <si>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</si>
  <si>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</si>
  <si>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</si>
  <si>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</si>
  <si>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</si>
  <si>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</si>
  <si>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</si>
  <si>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</si>
  <si>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</si>
  <si>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</si>
  <si>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</si>
  <si>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</si>
  <si>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</si>
  <si>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</si>
  <si>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</si>
  <si>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</si>
  <si>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</si>
  <si>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</si>
  <si>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</si>
  <si>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</si>
  <si>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</si>
  <si>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</si>
  <si>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</si>
  <si>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</si>
  <si>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</si>
  <si>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</si>
  <si>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</si>
  <si>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</si>
  <si>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</si>
  <si>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</si>
  <si>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</si>
  <si>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</si>
  <si>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</si>
  <si>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</si>
  <si>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</si>
  <si>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</si>
  <si>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</si>
  <si>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</si>
  <si>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</si>
  <si>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</si>
  <si>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</si>
  <si>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</si>
  <si>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</si>
  <si>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</si>
  <si>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</si>
  <si>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</si>
  <si>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</si>
  <si>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</si>
  <si>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</si>
  <si>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</si>
  <si>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</si>
  <si>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</si>
  <si>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</si>
  <si>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</si>
  <si>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</si>
  <si>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</si>
  <si>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</si>
  <si>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</si>
  <si>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</si>
  <si>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</si>
  <si>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</si>
  <si>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</si>
  <si>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</si>
  <si>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</si>
  <si>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</si>
  <si>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</si>
  <si>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</si>
  <si>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</si>
  <si>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</si>
  <si>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</si>
  <si>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</si>
  <si>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</si>
  <si>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</si>
  <si>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</si>
  <si>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</si>
  <si>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</si>
  <si>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</si>
  <si>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</si>
  <si>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</si>
  <si>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</si>
  <si>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</si>
  <si>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</si>
  <si>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</si>
  <si>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</si>
  <si>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</si>
  <si>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</si>
  <si>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</si>
  <si>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</si>
  <si>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</si>
  <si>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</si>
  <si>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</si>
  <si>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</si>
  <si>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</si>
  <si>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</si>
  <si>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</si>
  <si>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</si>
  <si>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</si>
  <si>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</si>
  <si>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</si>
  <si>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</si>
  <si>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</si>
  <si>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</si>
  <si>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</si>
  <si>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</si>
  <si>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</si>
  <si>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</si>
  <si>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</si>
  <si>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</si>
  <si>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</si>
  <si>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</si>
  <si>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</si>
  <si>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</si>
  <si>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</si>
  <si>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</si>
  <si>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</si>
  <si>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</si>
  <si>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</si>
  <si>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</si>
  <si>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</si>
  <si>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</si>
  <si>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</si>
  <si>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</si>
  <si>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</si>
  <si>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</si>
  <si>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</si>
  <si>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</si>
  <si>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</si>
  <si>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</si>
  <si>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</si>
  <si>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</si>
  <si>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</si>
  <si>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</si>
  <si>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</si>
  <si>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</si>
  <si>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</si>
  <si>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</si>
  <si>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</si>
  <si>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</si>
  <si>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</si>
  <si>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</si>
  <si>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</si>
  <si>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</si>
  <si>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</si>
  <si>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</si>
  <si>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</si>
  <si>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</si>
  <si>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</si>
  <si>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</si>
  <si>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</si>
  <si>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</si>
  <si>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</si>
  <si>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</si>
  <si>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</si>
  <si>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</si>
  <si>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</si>
  <si>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</si>
  <si>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</si>
  <si>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</si>
  <si>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</si>
  <si>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</si>
  <si>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</si>
  <si>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</si>
  <si>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</si>
  <si>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</si>
  <si>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</si>
  <si>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</si>
  <si>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</si>
  <si>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</si>
  <si>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</si>
  <si>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</si>
  <si>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</si>
  <si>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</si>
  <si>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</si>
  <si>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</si>
  <si>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</si>
  <si>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</si>
  <si>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</si>
  <si>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</si>
  <si>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</si>
  <si>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</si>
  <si>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</si>
  <si>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</si>
  <si>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</si>
  <si>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</si>
  <si>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</si>
  <si>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</si>
  <si>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</si>
  <si>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</si>
  <si>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</si>
  <si>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</si>
  <si>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</si>
  <si>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</si>
  <si>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</si>
  <si>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</si>
  <si>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</si>
  <si>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</si>
  <si>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</si>
  <si>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</si>
  <si>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</si>
  <si>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</si>
  <si>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</si>
  <si>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</si>
  <si>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</si>
  <si>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</si>
  <si>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</si>
  <si>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</si>
  <si>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</si>
  <si>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</si>
  <si>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</si>
  <si>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</si>
  <si>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</si>
  <si>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</si>
  <si>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</si>
  <si>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</si>
  <si>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</si>
  <si>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</si>
  <si>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</si>
  <si>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</si>
  <si>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</si>
  <si>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</si>
  <si>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</si>
  <si>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</si>
  <si>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</si>
  <si>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</si>
  <si>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</si>
  <si>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</si>
  <si>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</si>
  <si>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</si>
  <si>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</si>
  <si>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</si>
  <si>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</si>
  <si>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</si>
  <si>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</si>
  <si>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</si>
  <si>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</si>
  <si>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</si>
  <si>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</si>
  <si>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</si>
  <si>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</si>
  <si>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</si>
  <si>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</si>
  <si>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</si>
  <si>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</si>
  <si>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</si>
  <si>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</si>
  <si>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</si>
  <si>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</si>
  <si>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</si>
  <si>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</si>
  <si>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</si>
  <si>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</si>
  <si>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</si>
  <si>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</si>
  <si>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</si>
  <si>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</si>
  <si>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</si>
  <si>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</si>
  <si>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</si>
  <si>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</si>
  <si>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</si>
  <si>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</si>
  <si>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</si>
  <si>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</si>
  <si>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</si>
  <si>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</si>
  <si>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</si>
  <si>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</si>
  <si>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</si>
  <si>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</si>
  <si>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</si>
  <si>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</si>
  <si>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</si>
  <si>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</si>
  <si>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</si>
  <si>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</si>
  <si>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</si>
  <si>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</si>
  <si>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</si>
  <si>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</si>
  <si>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</si>
  <si>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</si>
  <si>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</si>
  <si>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</si>
  <si>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</si>
  <si>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</si>
  <si>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</si>
  <si>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</si>
  <si>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</si>
  <si>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</si>
  <si>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</si>
  <si>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</si>
  <si>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</si>
  <si>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</si>
  <si>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</si>
  <si>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</si>
  <si>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</si>
  <si>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</si>
  <si>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</si>
  <si>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</si>
  <si>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</si>
  <si>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</si>
  <si>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</si>
  <si>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</si>
  <si>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</si>
  <si>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</si>
  <si>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</si>
  <si>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</si>
  <si>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</si>
  <si>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</si>
  <si>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</si>
  <si>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</si>
  <si>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</si>
  <si>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</si>
  <si>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</si>
  <si>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</si>
  <si>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</si>
  <si>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</si>
  <si>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</si>
  <si>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</si>
  <si>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</si>
  <si>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</si>
  <si>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</si>
  <si>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</si>
  <si>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</si>
  <si>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</si>
  <si>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</si>
  <si>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</si>
  <si>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</si>
  <si>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</si>
  <si>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</si>
  <si>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</si>
  <si>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</si>
  <si>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</si>
  <si>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</si>
  <si>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</si>
  <si>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</si>
  <si>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</si>
  <si>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</si>
  <si>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</si>
  <si>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</si>
  <si>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</si>
  <si>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</si>
  <si>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</si>
  <si>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</si>
  <si>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</si>
  <si>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</si>
  <si>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</si>
  <si>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</si>
  <si>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</si>
  <si>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</si>
  <si>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</si>
  <si>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</si>
  <si>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</si>
  <si>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</si>
  <si>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</si>
  <si>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</si>
  <si>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</si>
  <si>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</si>
  <si>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</si>
  <si>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</si>
  <si>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</si>
  <si>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</si>
  <si>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</si>
  <si>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</si>
  <si>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</si>
  <si>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</si>
  <si>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</si>
  <si>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</si>
  <si>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</si>
  <si>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</si>
  <si>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</si>
  <si>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</si>
  <si>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</si>
  <si>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</si>
  <si>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</si>
  <si>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</si>
  <si>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</si>
  <si>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</si>
  <si>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</si>
  <si>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</si>
  <si>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</si>
  <si>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</si>
  <si>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</si>
  <si>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</si>
  <si>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</si>
  <si>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</si>
  <si>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</si>
  <si>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</si>
  <si>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</si>
  <si>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</si>
  <si>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</si>
  <si>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</si>
  <si>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</si>
  <si>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</si>
  <si>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</si>
  <si>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</si>
  <si>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</si>
  <si>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</si>
  <si>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</si>
  <si>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</si>
  <si>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</si>
  <si>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</si>
  <si>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</si>
  <si>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</si>
  <si>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</si>
  <si>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</si>
  <si>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</si>
  <si>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</si>
  <si>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</si>
  <si>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</si>
  <si>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</si>
  <si>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</si>
  <si>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</si>
  <si>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</si>
  <si>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</si>
  <si>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</si>
  <si>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</si>
  <si>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</si>
  <si>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</si>
  <si>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</si>
  <si>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</si>
  <si>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</si>
  <si>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</si>
  <si>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</si>
  <si>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</si>
  <si>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</si>
  <si>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</si>
  <si>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</si>
  <si>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</si>
  <si>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</si>
  <si>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</si>
  <si>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</si>
  <si>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</si>
  <si>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</si>
  <si>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</si>
  <si>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</si>
  <si>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</si>
  <si>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</si>
  <si>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</si>
  <si>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</si>
  <si>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</si>
  <si>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</si>
  <si>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</si>
  <si>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</si>
  <si>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</si>
  <si>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</si>
  <si>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</si>
  <si>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</si>
  <si>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</si>
  <si>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</si>
  <si>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</si>
  <si>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</si>
  <si>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</si>
  <si>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</si>
  <si>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</si>
  <si>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</si>
  <si>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</si>
  <si>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</si>
  <si>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</si>
  <si>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</si>
  <si>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</si>
  <si>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</si>
  <si>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</si>
  <si>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</si>
  <si>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</si>
  <si>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</si>
  <si>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</si>
  <si>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</si>
  <si>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</si>
  <si>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</si>
  <si>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</si>
  <si>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</si>
  <si>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</si>
  <si>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</si>
  <si>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</si>
  <si>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</si>
  <si>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</si>
  <si>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</si>
  <si>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</si>
  <si>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</si>
  <si>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</si>
  <si>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</si>
  <si>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</si>
  <si>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</si>
  <si>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</si>
  <si>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</si>
  <si>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</si>
  <si>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</si>
  <si>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</si>
  <si>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</si>
  <si>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</si>
  <si>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</si>
  <si>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</si>
  <si>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</si>
  <si>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</si>
  <si>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</si>
  <si>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</si>
  <si>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</si>
  <si>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</si>
  <si>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</si>
  <si>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</si>
  <si>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</si>
  <si>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</si>
  <si>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</si>
  <si>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</si>
  <si>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</si>
  <si>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</si>
  <si>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</si>
  <si>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</si>
  <si>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</si>
  <si>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</si>
  <si>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</si>
  <si>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</si>
  <si>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</si>
  <si>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</si>
  <si>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</si>
  <si>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</si>
  <si>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</si>
  <si>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</si>
  <si>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</si>
  <si>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</si>
  <si>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</si>
  <si>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</si>
  <si>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</si>
  <si>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</si>
  <si>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</si>
  <si>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</si>
  <si>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</si>
  <si>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</si>
  <si>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</si>
  <si>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</si>
  <si>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</si>
  <si>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</si>
  <si>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</si>
  <si>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</si>
  <si>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</si>
  <si>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</si>
  <si>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</si>
  <si>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</si>
  <si>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</si>
  <si>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</si>
  <si>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</si>
  <si>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</si>
  <si>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</si>
  <si>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</si>
  <si>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</si>
  <si>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</si>
  <si>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</si>
  <si>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</si>
  <si>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</si>
  <si>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</si>
  <si>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</si>
  <si>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</si>
  <si>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</si>
  <si>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</si>
  <si>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</si>
  <si>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</si>
  <si>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</si>
  <si>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</si>
  <si>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</si>
  <si>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</si>
  <si>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</si>
  <si>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</si>
  <si>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</si>
  <si>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</si>
  <si>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</si>
  <si>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</si>
  <si>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</si>
  <si>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</si>
  <si>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</si>
  <si>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</si>
  <si>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</si>
  <si>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</si>
  <si>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</si>
  <si>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</si>
  <si>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</si>
  <si>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</si>
  <si>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</si>
  <si>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</si>
  <si>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</si>
  <si>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</si>
  <si>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</si>
  <si>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</si>
  <si>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</si>
  <si>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</si>
  <si>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</si>
  <si>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</si>
  <si>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</si>
  <si>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</si>
  <si>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</si>
  <si>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</si>
  <si>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</si>
  <si>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</si>
  <si>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</si>
  <si>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</si>
  <si>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</si>
  <si>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</si>
  <si>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</si>
  <si>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</si>
  <si>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</si>
  <si>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</si>
  <si>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</si>
  <si>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</si>
  <si>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</si>
  <si>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</si>
  <si>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</si>
  <si>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</si>
  <si>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</si>
  <si>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</si>
  <si>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</si>
  <si>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</si>
  <si>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</si>
  <si>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</si>
  <si>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</si>
  <si>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</si>
  <si>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</si>
  <si>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</si>
  <si>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</si>
  <si>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</si>
  <si>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</si>
  <si>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</si>
  <si>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</si>
  <si>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</si>
  <si>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</si>
  <si>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</si>
  <si>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</si>
  <si>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</si>
  <si>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</si>
  <si>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</si>
  <si>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</si>
  <si>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</si>
  <si>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</si>
  <si>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</si>
  <si>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</si>
  <si>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</si>
  <si>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</si>
  <si>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</si>
  <si>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</si>
  <si>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</si>
  <si>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</si>
  <si>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</si>
  <si>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</si>
  <si>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</si>
  <si>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</si>
  <si>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</si>
  <si>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</si>
  <si>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</si>
  <si>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</si>
  <si>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</si>
  <si>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</si>
  <si>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</si>
  <si>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</si>
  <si>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</si>
  <si>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</si>
  <si>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</si>
  <si>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</si>
  <si>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</si>
  <si>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</si>
  <si>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</si>
  <si>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</si>
  <si>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</si>
  <si>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</si>
  <si>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</si>
  <si>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</si>
  <si>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</si>
  <si>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</si>
  <si>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</si>
  <si>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</si>
  <si>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</si>
  <si>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</si>
  <si>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</si>
  <si>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</si>
  <si>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</si>
  <si>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</si>
  <si>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</si>
  <si>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</si>
  <si>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</si>
  <si>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</si>
  <si>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</si>
  <si>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</si>
  <si>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</si>
  <si>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</si>
  <si>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</si>
  <si>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</si>
  <si>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</si>
  <si>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</si>
  <si>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</si>
  <si>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</si>
  <si>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</si>
  <si>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</si>
  <si>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</si>
  <si>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</si>
  <si>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</si>
  <si>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</si>
  <si>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</si>
  <si>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</si>
  <si>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</si>
  <si>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</si>
  <si>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</si>
  <si>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</si>
  <si>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</si>
  <si>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</si>
  <si>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</si>
  <si>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</si>
  <si>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</si>
  <si>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</si>
  <si>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</si>
  <si>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</si>
  <si>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</si>
  <si>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</si>
  <si>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</si>
  <si>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</si>
  <si>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</si>
  <si>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</si>
  <si>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</si>
  <si>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</si>
  <si>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</si>
  <si>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</si>
  <si>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</si>
  <si>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</si>
  <si>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</si>
  <si>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</si>
  <si>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</si>
  <si>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</si>
  <si>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</si>
  <si>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</si>
  <si>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</si>
  <si>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</si>
  <si>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</si>
  <si>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</si>
  <si>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</si>
  <si>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</si>
  <si>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</si>
  <si>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</si>
  <si>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</si>
  <si>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</si>
  <si>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</si>
  <si>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</si>
  <si>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</si>
  <si>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</si>
  <si>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</si>
  <si>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</si>
  <si>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</si>
  <si>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</si>
  <si>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</si>
  <si>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</si>
  <si>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</si>
  <si>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</si>
  <si>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</si>
  <si>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</si>
  <si>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</si>
  <si>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</si>
  <si>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</si>
  <si>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</si>
  <si>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</si>
  <si>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</si>
  <si>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</si>
  <si>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</si>
  <si>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</si>
  <si>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</si>
  <si>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</si>
  <si>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</si>
  <si>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</si>
  <si>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</si>
  <si>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</si>
  <si>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</si>
  <si>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</si>
  <si>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</si>
  <si>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</si>
  <si>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</si>
  <si>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</si>
  <si>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</si>
  <si>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</si>
  <si>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</si>
  <si>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</si>
  <si>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</si>
  <si>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</si>
  <si>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</si>
  <si>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</si>
  <si>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</si>
  <si>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</si>
  <si>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</si>
  <si>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</si>
  <si>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</si>
  <si>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</si>
  <si>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</si>
  <si>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</si>
  <si>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</si>
  <si>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</si>
  <si>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</si>
  <si>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</si>
  <si>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</si>
  <si>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</si>
  <si>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</si>
  <si>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</si>
  <si>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</si>
  <si>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</si>
  <si>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</si>
  <si>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</si>
  <si>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</si>
  <si>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</si>
  <si>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</si>
  <si>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</si>
  <si>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</si>
  <si>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</si>
  <si>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</si>
  <si>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</si>
  <si>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</si>
  <si>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</si>
  <si>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</si>
  <si>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</si>
  <si>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</si>
  <si>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</si>
  <si>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</si>
  <si>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</si>
  <si>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</si>
  <si>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</si>
  <si>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</si>
  <si>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</si>
  <si>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</si>
  <si>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</si>
  <si>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</si>
  <si>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</si>
  <si>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</si>
  <si>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</si>
  <si>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</si>
  <si>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</si>
  <si>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</si>
  <si>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</si>
  <si>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</si>
  <si>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</si>
  <si>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</si>
  <si>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</si>
  <si>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</si>
  <si>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</si>
  <si>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</si>
  <si>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</si>
  <si>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</si>
  <si>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</si>
  <si>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</si>
  <si>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</si>
  <si>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</si>
  <si>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</si>
  <si>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</si>
  <si>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</si>
  <si>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</si>
  <si>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</si>
  <si>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</si>
  <si>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</si>
  <si>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</si>
  <si>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</si>
  <si>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</si>
  <si>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</si>
  <si>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</si>
  <si>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</si>
  <si>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</si>
  <si>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</si>
  <si>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</si>
  <si>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</si>
  <si>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</si>
  <si>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</si>
  <si>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</si>
  <si>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</si>
  <si>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</si>
  <si>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</si>
  <si>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</si>
  <si>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</si>
  <si>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</si>
  <si>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</si>
  <si>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</si>
  <si>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</si>
  <si>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</si>
  <si>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</si>
  <si>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</si>
  <si>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</si>
  <si>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</si>
  <si>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</si>
  <si>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</si>
  <si>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</si>
  <si>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</si>
  <si>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</si>
  <si>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</si>
  <si>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</si>
  <si>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</si>
  <si>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</si>
  <si>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</si>
  <si>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</si>
  <si>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</si>
  <si>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</si>
  <si>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</si>
  <si>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</si>
  <si>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</si>
  <si>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</si>
  <si>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</si>
  <si>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</si>
  <si>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</si>
  <si>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</si>
  <si>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</si>
  <si>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</si>
  <si>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</si>
  <si>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</si>
  <si>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</si>
  <si>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</si>
  <si>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</si>
  <si>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</si>
  <si>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</si>
  <si>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</si>
  <si>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</si>
  <si>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</si>
  <si>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</si>
  <si>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</si>
  <si>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</si>
  <si>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</si>
  <si>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</si>
  <si>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</si>
  <si>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</si>
  <si>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</si>
  <si>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</si>
  <si>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</si>
  <si>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</si>
  <si>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</si>
  <si>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</si>
  <si>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</si>
  <si>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</si>
  <si>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</si>
  <si>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</si>
  <si>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</si>
  <si>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</si>
  <si>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</si>
  <si>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</si>
  <si>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</si>
  <si>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</si>
  <si>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</si>
  <si>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</si>
  <si>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</si>
  <si>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</si>
  <si>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</si>
  <si>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</si>
  <si>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</si>
  <si>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</si>
  <si>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</si>
  <si>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</si>
  <si>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</si>
  <si>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</si>
  <si>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</si>
  <si>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</si>
  <si>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</si>
  <si>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</si>
  <si>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</si>
  <si>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</si>
  <si>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</si>
  <si>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</si>
  <si>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</si>
  <si>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</si>
  <si>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</si>
  <si>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</si>
  <si>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</si>
  <si>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</si>
  <si>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</si>
  <si>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</si>
  <si>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</si>
  <si>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</si>
  <si>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</si>
  <si>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</si>
  <si>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</si>
  <si>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</si>
  <si>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</si>
  <si>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</si>
  <si>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</si>
  <si>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</si>
  <si>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</si>
  <si>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</si>
  <si>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</si>
  <si>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</si>
  <si>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</si>
  <si>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</si>
  <si>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</si>
  <si>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</si>
  <si>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</si>
  <si>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</si>
  <si>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</si>
  <si>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</si>
  <si>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</si>
  <si>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</si>
  <si>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</si>
  <si>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</si>
  <si>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</si>
  <si>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</si>
  <si>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</si>
  <si>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</si>
  <si>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</si>
  <si>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</si>
  <si>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</si>
  <si>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</si>
  <si>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</si>
  <si>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</si>
  <si>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</si>
  <si>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</si>
  <si>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</si>
  <si>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</si>
  <si>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</si>
  <si>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</si>
  <si>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</si>
  <si>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</si>
  <si>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</si>
  <si>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</si>
  <si>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</si>
  <si>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</si>
  <si>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</si>
  <si>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</si>
  <si>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</si>
  <si>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</si>
  <si>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</si>
  <si>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</si>
  <si>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</si>
  <si>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</si>
  <si>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</si>
  <si>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</si>
  <si>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</si>
  <si>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</si>
  <si>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</si>
  <si>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</si>
  <si>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</si>
  <si>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</si>
  <si>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</si>
  <si>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</si>
  <si>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</si>
  <si>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</si>
  <si>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</si>
  <si>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</si>
  <si>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</si>
  <si>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</si>
  <si>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</si>
  <si>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</si>
  <si>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</si>
  <si>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</si>
  <si>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</si>
  <si>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</si>
  <si>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</si>
  <si>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</si>
  <si>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</si>
  <si>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</si>
  <si>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</si>
  <si>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</si>
  <si>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</si>
  <si>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</si>
  <si>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</si>
  <si>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</si>
  <si>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</si>
  <si>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</si>
  <si>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</si>
  <si>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</si>
  <si>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</si>
  <si>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</si>
  <si>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</si>
  <si>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</si>
  <si>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</si>
  <si>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</si>
  <si>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</si>
  <si>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</si>
  <si>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</si>
  <si>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</si>
  <si>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</si>
  <si>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</si>
  <si>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</si>
  <si>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</si>
  <si>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</si>
  <si>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</si>
  <si>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</si>
  <si>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</si>
  <si>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</si>
  <si>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</si>
  <si>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</si>
  <si>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</si>
  <si>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</si>
  <si>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</si>
  <si>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</si>
  <si>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</si>
  <si>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</si>
  <si>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</si>
  <si>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</si>
  <si>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</si>
  <si>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</si>
  <si>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</si>
  <si>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</si>
  <si>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</si>
  <si>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</si>
  <si>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</si>
  <si>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</si>
  <si>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</si>
  <si>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</si>
  <si>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</si>
  <si>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</si>
  <si>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</si>
  <si>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</si>
  <si>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</si>
  <si>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</si>
  <si>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</si>
  <si>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</si>
  <si>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</si>
  <si>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</si>
  <si>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</si>
  <si>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</si>
  <si>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</si>
  <si>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</si>
  <si>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</si>
  <si>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</si>
  <si>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</si>
  <si>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</si>
  <si>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</si>
  <si>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</si>
  <si>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</si>
  <si>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</si>
  <si>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</si>
  <si>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</si>
  <si>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</si>
  <si>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</si>
  <si>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</si>
  <si>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</si>
  <si>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</si>
  <si>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</si>
  <si>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</si>
  <si>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</si>
  <si>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</si>
  <si>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</si>
  <si>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</si>
  <si>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</si>
  <si>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</si>
  <si>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</si>
  <si>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</si>
  <si>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</si>
  <si>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</si>
  <si>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</si>
  <si>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</si>
  <si>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</si>
  <si>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</si>
  <si>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</si>
  <si>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</si>
  <si>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</si>
  <si>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</si>
  <si>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</si>
  <si>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</si>
  <si>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</si>
  <si>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</si>
  <si>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</si>
  <si>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</si>
  <si>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</si>
  <si>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</si>
  <si>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</si>
  <si>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</si>
  <si>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</si>
  <si>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</si>
  <si>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</si>
  <si>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</si>
  <si>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</si>
  <si>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</si>
  <si>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</si>
  <si>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</si>
  <si>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</si>
  <si>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</si>
  <si>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</si>
  <si>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</si>
  <si>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</si>
  <si>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</si>
  <si>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</si>
  <si>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</si>
  <si>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</si>
  <si>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</si>
  <si>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</si>
  <si>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</si>
  <si>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</si>
  <si>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</si>
  <si>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</si>
  <si>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</si>
  <si>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</si>
  <si>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</si>
  <si>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</si>
  <si>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</si>
  <si>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</si>
  <si>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</si>
  <si>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</si>
  <si>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</si>
  <si>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</si>
  <si>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</si>
  <si>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</si>
  <si>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</si>
  <si>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</si>
  <si>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</si>
  <si>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</si>
  <si>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</si>
  <si>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</si>
  <si>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</si>
  <si>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</si>
  <si>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</si>
  <si>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</si>
  <si>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</si>
  <si>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</si>
  <si>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</si>
  <si>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</si>
  <si>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</si>
  <si>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</si>
  <si>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</si>
  <si>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</si>
  <si>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</si>
  <si>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</si>
  <si>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</si>
  <si>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</si>
  <si>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</si>
  <si>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</si>
  <si>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</si>
  <si>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</si>
  <si>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</si>
  <si>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</si>
  <si>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</si>
  <si>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</si>
  <si>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</si>
  <si>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</si>
  <si>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</si>
  <si>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</si>
  <si>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</si>
  <si>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</si>
  <si>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</si>
  <si>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</si>
  <si>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</si>
  <si>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</si>
  <si>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</si>
  <si>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</si>
  <si>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</si>
  <si>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</si>
  <si>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</si>
  <si>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</si>
  <si>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</si>
  <si>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</si>
  <si>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</si>
  <si>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</si>
  <si>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</si>
  <si>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</si>
  <si>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</si>
  <si>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</si>
  <si>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</si>
  <si>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</si>
  <si>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</si>
  <si>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</si>
  <si>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</si>
  <si>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</si>
  <si>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</si>
  <si>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</si>
  <si>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</si>
  <si>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</si>
  <si>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</si>
  <si>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</si>
  <si>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</si>
  <si>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</si>
  <si>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</si>
  <si>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</si>
  <si>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</si>
  <si>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</si>
  <si>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</si>
  <si>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</si>
  <si>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</si>
  <si>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</si>
  <si>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</si>
  <si>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</si>
  <si>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</si>
  <si>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</si>
  <si>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</si>
  <si>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</si>
  <si>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</si>
  <si>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</si>
  <si>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</si>
  <si>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</si>
  <si>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</si>
  <si>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</si>
  <si>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</si>
  <si>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</si>
  <si>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</si>
  <si>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</si>
  <si>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</si>
  <si>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</si>
  <si>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</si>
  <si>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</si>
  <si>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</si>
  <si>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</si>
  <si>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</si>
  <si>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</si>
  <si>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</si>
  <si>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</si>
  <si>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</si>
  <si>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</si>
  <si>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</si>
  <si>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</si>
  <si>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</si>
  <si>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</si>
  <si>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</si>
  <si>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</si>
  <si>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</si>
  <si>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</si>
  <si>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</si>
  <si>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</si>
  <si>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</si>
  <si>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</si>
  <si>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</si>
  <si>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</si>
  <si>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</si>
  <si>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</si>
  <si>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</si>
  <si>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</si>
  <si>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</si>
  <si>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</si>
  <si>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</si>
  <si>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</si>
  <si>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</si>
  <si>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</si>
  <si>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</si>
  <si>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</si>
  <si>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</si>
  <si>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</si>
  <si>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</si>
  <si>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</si>
  <si>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</si>
  <si>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</si>
  <si>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</si>
  <si>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</si>
  <si>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</si>
  <si>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</si>
  <si>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</si>
  <si>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</si>
  <si>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</si>
  <si>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</si>
  <si>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</si>
  <si>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</si>
  <si>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</si>
  <si>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</si>
  <si>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</si>
  <si>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</si>
  <si>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</si>
  <si>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</si>
  <si>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</si>
  <si>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</si>
  <si>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</si>
  <si>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</si>
  <si>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</si>
  <si>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</si>
  <si>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</si>
  <si>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</si>
  <si>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</si>
  <si>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</si>
  <si>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</si>
  <si>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</si>
  <si>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</si>
  <si>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</si>
  <si>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</si>
  <si>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</si>
  <si>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</si>
  <si>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</si>
  <si>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</si>
  <si>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</si>
  <si>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</si>
  <si>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</si>
  <si>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</si>
  <si>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</si>
  <si>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</si>
  <si>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</si>
  <si>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</si>
  <si>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</si>
  <si>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</si>
  <si>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</si>
  <si>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</si>
  <si>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</si>
  <si>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</si>
  <si>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</si>
  <si>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</si>
  <si>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</si>
  <si>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</si>
  <si>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</si>
  <si>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</si>
  <si>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</si>
  <si>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</si>
  <si>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</si>
  <si>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</si>
  <si>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</si>
  <si>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</si>
  <si>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</si>
  <si>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</si>
  <si>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</si>
  <si>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</si>
  <si>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</si>
  <si>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</si>
  <si>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</si>
  <si>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</si>
  <si>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</si>
  <si>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</si>
  <si>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</si>
  <si>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</si>
  <si>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</si>
  <si>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</si>
  <si>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</si>
  <si>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</si>
  <si>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</si>
  <si>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</si>
  <si>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</si>
  <si>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</si>
  <si>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</si>
  <si>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</si>
  <si>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</si>
  <si>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</si>
  <si>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</si>
  <si>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</si>
  <si>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</si>
  <si>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</si>
  <si>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</si>
  <si>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</si>
  <si>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</si>
  <si>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</si>
  <si>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</si>
  <si>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</si>
  <si>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</si>
  <si>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</si>
  <si>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</si>
  <si>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</si>
  <si>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</si>
  <si>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</si>
  <si>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</si>
  <si>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</si>
  <si>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</si>
  <si>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</si>
  <si>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</si>
  <si>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</si>
  <si>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</si>
  <si>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</si>
  <si>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</si>
  <si>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</si>
  <si>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</si>
  <si>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</si>
  <si>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</si>
  <si>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</si>
  <si>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</si>
  <si>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</si>
  <si>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</si>
  <si>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</si>
  <si>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</si>
  <si>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</si>
  <si>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</si>
  <si>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</si>
  <si>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</si>
  <si>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</si>
  <si>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</si>
  <si>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</si>
  <si>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</si>
  <si>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</si>
  <si>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</si>
  <si>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</si>
  <si>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</si>
  <si>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</si>
  <si>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</si>
  <si>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</si>
  <si>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</si>
  <si>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</si>
  <si>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</si>
  <si>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</si>
  <si>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</si>
  <si>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</si>
  <si>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</si>
  <si>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</si>
  <si>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</si>
  <si>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</si>
  <si>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</si>
  <si>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</si>
  <si>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</si>
  <si>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</si>
  <si>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</si>
  <si>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</si>
  <si>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</si>
  <si>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</si>
  <si>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</si>
  <si>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</si>
  <si>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</si>
  <si>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</si>
  <si>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</si>
  <si>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</si>
  <si>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</si>
  <si>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</si>
  <si>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</si>
  <si>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</si>
  <si>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</si>
  <si>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</si>
  <si>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</si>
  <si>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</si>
  <si>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</si>
  <si>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</si>
  <si>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</si>
  <si>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</si>
  <si>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</si>
  <si>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</si>
  <si>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</si>
  <si>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</si>
  <si>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</si>
  <si>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</si>
  <si>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</si>
  <si>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</si>
  <si>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</si>
  <si>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</si>
  <si>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</si>
  <si>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</si>
  <si>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</si>
  <si>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</si>
  <si>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</si>
  <si>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</si>
  <si>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</si>
  <si>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</si>
  <si>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</si>
  <si>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</si>
  <si>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</si>
  <si>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</si>
  <si>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</si>
  <si>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</si>
  <si>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</si>
  <si>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</si>
  <si>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</si>
  <si>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</si>
  <si>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</si>
  <si>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</si>
  <si>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</si>
  <si>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</si>
  <si>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</si>
  <si>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</si>
  <si>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</si>
  <si>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</si>
  <si>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</si>
  <si>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</si>
  <si>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</si>
  <si>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</si>
  <si>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</si>
  <si>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</si>
  <si>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</si>
  <si>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</si>
  <si>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</si>
  <si>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</si>
  <si>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</si>
  <si>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</si>
  <si>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</si>
  <si>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</si>
  <si>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</si>
  <si>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</si>
  <si>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</si>
  <si>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</si>
  <si>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</si>
  <si>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</si>
  <si>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</si>
  <si>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</si>
  <si>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</si>
  <si>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</si>
  <si>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</si>
  <si>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</si>
  <si>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</si>
  <si>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</si>
  <si>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</si>
  <si>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</si>
  <si>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</si>
  <si>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</si>
  <si>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</si>
  <si>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</si>
  <si>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</si>
  <si>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</si>
  <si>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</si>
  <si>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</si>
  <si>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</si>
  <si>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</si>
  <si>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</si>
  <si>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</si>
  <si>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</si>
  <si>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</si>
  <si>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</si>
  <si>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</si>
  <si>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</si>
  <si>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</si>
  <si>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</si>
  <si>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</si>
  <si>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</si>
  <si>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</si>
  <si>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</si>
  <si>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</si>
  <si>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</si>
  <si>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</si>
  <si>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</si>
  <si>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</si>
  <si>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</si>
  <si>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</si>
  <si>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</si>
  <si>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</si>
  <si>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</si>
  <si>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</si>
  <si>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</si>
  <si>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</si>
  <si>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</si>
  <si>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</si>
  <si>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</si>
  <si>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</si>
  <si>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</si>
  <si>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</si>
  <si>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</si>
  <si>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</si>
  <si>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</si>
  <si>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</si>
  <si>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</si>
  <si>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</si>
  <si>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</si>
  <si>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</si>
  <si>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</si>
  <si>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</si>
  <si>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</si>
  <si>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</si>
  <si>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</si>
  <si>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</si>
  <si>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</si>
  <si>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</si>
  <si>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</si>
  <si>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</si>
  <si>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</si>
  <si>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</si>
  <si>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</si>
  <si>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</si>
  <si>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</si>
  <si>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</si>
  <si>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</si>
  <si>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</si>
  <si>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</si>
  <si>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</si>
  <si>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</si>
  <si>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</si>
  <si>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</si>
  <si>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</si>
  <si>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</si>
  <si>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</si>
  <si>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</si>
  <si>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</si>
  <si>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</si>
  <si>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</si>
  <si>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</si>
  <si>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</si>
  <si>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</si>
  <si>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</si>
  <si>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</si>
  <si>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</si>
  <si>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</si>
  <si>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</si>
  <si>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</si>
  <si>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</si>
  <si>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</si>
  <si>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</si>
  <si>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</si>
  <si>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</si>
  <si>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</si>
  <si>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</si>
  <si>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</si>
  <si>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</si>
  <si>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</si>
  <si>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</si>
  <si>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</si>
  <si>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</si>
  <si>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</si>
  <si>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</si>
  <si>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</si>
  <si>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</si>
  <si>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</si>
  <si>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</si>
  <si>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</si>
  <si>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</si>
  <si>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</si>
  <si>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</si>
  <si>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</si>
  <si>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</si>
  <si>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</si>
  <si>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</si>
  <si>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</si>
  <si>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</si>
  <si>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</si>
  <si>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</si>
  <si>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</si>
  <si>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</si>
  <si>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</si>
  <si>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</si>
  <si>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</si>
  <si>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</si>
  <si>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</si>
  <si>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</si>
  <si>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</si>
  <si>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</si>
  <si>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</si>
  <si>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</si>
  <si>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</si>
  <si>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</si>
  <si>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</si>
  <si>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</si>
  <si>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</si>
  <si>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</si>
  <si>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</si>
  <si>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</si>
  <si>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</si>
  <si>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</si>
  <si>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</si>
  <si>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</si>
  <si>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</si>
  <si>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</si>
  <si>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</si>
  <si>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</si>
  <si>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</si>
  <si>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</si>
  <si>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</si>
  <si>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</si>
  <si>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</si>
  <si>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</si>
  <si>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</si>
  <si>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</si>
  <si>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</si>
  <si>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</si>
  <si>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</si>
  <si>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</si>
  <si>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</si>
  <si>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</si>
  <si>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</si>
  <si>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</si>
  <si>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</si>
  <si>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</si>
  <si>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</si>
  <si>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</si>
  <si>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</si>
  <si>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</si>
  <si>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</si>
  <si>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</si>
  <si>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</si>
  <si>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</si>
  <si>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</si>
  <si>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</si>
  <si>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</si>
  <si>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</si>
  <si>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</si>
  <si>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</si>
  <si>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</si>
  <si>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</si>
  <si>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</si>
  <si>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</si>
  <si>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</si>
  <si>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</si>
  <si>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</si>
  <si>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</si>
  <si>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</si>
  <si>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</si>
  <si>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</si>
  <si>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</si>
  <si>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</si>
  <si>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</si>
  <si>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</si>
  <si>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</si>
  <si>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</si>
  <si>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</si>
  <si>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</si>
  <si>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</si>
  <si>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</si>
  <si>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</si>
  <si>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</si>
  <si>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</si>
  <si>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</si>
  <si>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</si>
  <si>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</si>
  <si>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</si>
  <si>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</si>
  <si>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</si>
  <si>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</si>
  <si>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</si>
  <si>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</si>
  <si>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</si>
  <si>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</si>
  <si>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</si>
  <si>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</si>
  <si>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</si>
  <si>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</si>
  <si>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</si>
  <si>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</si>
  <si>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</si>
  <si>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</si>
  <si>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</si>
  <si>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</si>
  <si>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</si>
  <si>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</si>
  <si>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</si>
  <si>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</si>
  <si>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</si>
  <si>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</si>
  <si>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</si>
  <si>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</si>
  <si>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</si>
  <si>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</si>
  <si>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</si>
  <si>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</si>
  <si>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</si>
  <si>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</si>
  <si>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</si>
  <si>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</si>
  <si>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</si>
  <si>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</si>
  <si>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</si>
  <si>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</si>
  <si>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</si>
  <si>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</si>
  <si>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</si>
  <si>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</si>
  <si>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</si>
  <si>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</si>
  <si>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</si>
  <si>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</si>
  <si>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</si>
  <si>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</si>
  <si>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</si>
  <si>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</si>
  <si>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</si>
  <si>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</si>
  <si>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</si>
  <si>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</si>
  <si>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</si>
  <si>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</si>
  <si>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</si>
  <si>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</si>
  <si>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</si>
  <si>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</si>
  <si>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</si>
  <si>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</si>
  <si>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</si>
  <si>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</si>
  <si>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</si>
  <si>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</si>
  <si>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</si>
  <si>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</si>
  <si>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</si>
  <si>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</si>
  <si>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</si>
  <si>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</si>
  <si>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</si>
  <si>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</si>
  <si>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</si>
  <si>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</si>
  <si>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</si>
  <si>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</si>
  <si>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</si>
  <si>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</si>
  <si>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</si>
  <si>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</si>
  <si>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</si>
  <si>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</si>
  <si>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</si>
  <si>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</si>
  <si>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</si>
  <si>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</si>
  <si>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</si>
  <si>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</si>
  <si>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</si>
  <si>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</si>
  <si>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</si>
  <si>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</si>
  <si>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</si>
  <si>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</si>
  <si>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</si>
  <si>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</si>
  <si>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</si>
  <si>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</si>
  <si>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</si>
  <si>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</si>
  <si>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</si>
  <si>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</si>
  <si>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</si>
  <si>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</si>
  <si>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</si>
  <si>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</si>
  <si>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</si>
  <si>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</si>
  <si>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</si>
  <si>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</si>
  <si>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</si>
  <si>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</si>
  <si>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</si>
  <si>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</si>
  <si>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</si>
  <si>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</si>
  <si>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</si>
  <si>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</si>
  <si>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</si>
  <si>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</si>
  <si>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</si>
  <si>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</si>
  <si>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</si>
  <si>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</si>
  <si>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</si>
  <si>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</si>
  <si>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</si>
  <si>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</si>
  <si>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</si>
  <si>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</si>
  <si>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</si>
  <si>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</si>
  <si>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</si>
  <si>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</si>
  <si>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</si>
  <si>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</si>
  <si>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</si>
  <si>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</si>
  <si>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</si>
  <si>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</si>
  <si>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</si>
  <si>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</si>
  <si>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</si>
  <si>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</si>
  <si>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</si>
  <si>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</si>
  <si>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</si>
  <si>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</si>
  <si>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</si>
  <si>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</si>
  <si>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</si>
  <si>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</si>
  <si>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</si>
  <si>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</si>
  <si>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</si>
  <si>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</si>
  <si>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</si>
  <si>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</si>
  <si>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</si>
  <si>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</si>
  <si>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</si>
  <si>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</si>
  <si>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</si>
  <si>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</si>
  <si>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</si>
  <si>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</si>
  <si>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</si>
  <si>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</si>
  <si>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</si>
  <si>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</si>
  <si>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</si>
  <si>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</si>
  <si>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</si>
  <si>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</si>
  <si>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</si>
  <si>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</si>
  <si>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</si>
  <si>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</si>
  <si>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</si>
  <si>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</si>
  <si>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</si>
  <si>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</si>
  <si>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</si>
  <si>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</si>
  <si>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</si>
  <si>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</si>
  <si>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</si>
  <si>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</si>
  <si>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</si>
  <si>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</si>
  <si>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</si>
  <si>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</si>
  <si>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</si>
  <si>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</si>
  <si>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</si>
  <si>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</si>
  <si>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</si>
  <si>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</si>
  <si>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</si>
  <si>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</si>
  <si>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</si>
  <si>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</si>
  <si>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</si>
  <si>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</si>
  <si>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</si>
  <si>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</si>
  <si>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</si>
  <si>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</si>
  <si>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</si>
  <si>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</si>
  <si>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</si>
  <si>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</si>
  <si>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</si>
  <si>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</si>
  <si>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</si>
  <si>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</si>
  <si>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</si>
  <si>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</si>
  <si>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</si>
  <si>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</si>
  <si>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</si>
  <si>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</si>
  <si>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</si>
  <si>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</si>
  <si>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</si>
  <si>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</si>
  <si>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</si>
  <si>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</si>
  <si>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</si>
  <si>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</si>
  <si>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</si>
  <si>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</si>
  <si>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</si>
  <si>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</si>
  <si>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</si>
  <si>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</si>
  <si>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</si>
  <si>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</si>
  <si>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</si>
  <si>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</si>
  <si>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</si>
  <si>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</si>
  <si>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</si>
  <si>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</si>
  <si>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</si>
  <si>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</si>
  <si>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</si>
  <si>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</si>
  <si>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</si>
  <si>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</si>
  <si>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</si>
  <si>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</si>
  <si>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</si>
  <si>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</si>
  <si>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</si>
  <si>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</si>
  <si>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</si>
  <si>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</si>
  <si>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</si>
  <si>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</si>
  <si>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</si>
  <si>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</si>
  <si>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</si>
  <si>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</si>
  <si>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</si>
  <si>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</si>
  <si>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</si>
  <si>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</si>
  <si>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</si>
  <si>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</si>
  <si>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</si>
  <si>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</si>
  <si>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</si>
  <si>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</si>
  <si>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</si>
  <si>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</si>
  <si>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</si>
  <si>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</si>
  <si>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</si>
  <si>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</si>
  <si>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</si>
  <si>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</si>
  <si>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</si>
  <si>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</si>
  <si>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</si>
  <si>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</si>
  <si>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</si>
  <si>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</si>
  <si>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</si>
  <si>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</si>
  <si>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</si>
  <si>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</si>
  <si>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</si>
  <si>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</si>
  <si>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</si>
  <si>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</si>
  <si>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</si>
  <si>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</si>
  <si>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</si>
  <si>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</si>
  <si>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</si>
  <si>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</si>
  <si>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</si>
  <si>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</si>
  <si>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</si>
  <si>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</si>
  <si>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</si>
  <si>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</si>
  <si>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</si>
  <si>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</si>
  <si>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</si>
  <si>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</si>
  <si>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</si>
  <si>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</si>
  <si>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</si>
  <si>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</si>
  <si>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</si>
  <si>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</si>
  <si>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</si>
  <si>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</si>
  <si>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</si>
  <si>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</si>
  <si>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</si>
  <si>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</si>
  <si>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</si>
  <si>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</si>
  <si>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</si>
  <si>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</si>
  <si>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</si>
  <si>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</si>
  <si>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</si>
  <si>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</si>
  <si>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</si>
  <si>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</si>
  <si>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</si>
  <si>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</si>
  <si>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</si>
  <si>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</si>
  <si>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</si>
  <si>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</si>
  <si>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</si>
  <si>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</si>
  <si>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</si>
  <si>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</si>
  <si>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</si>
  <si>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</si>
  <si>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</si>
  <si>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</si>
  <si>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</si>
  <si>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</si>
  <si>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</si>
  <si>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</si>
  <si>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</si>
  <si>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</si>
  <si>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</si>
  <si>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</si>
  <si>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</si>
  <si>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</si>
  <si>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</si>
  <si>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</si>
  <si>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</si>
  <si>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</si>
  <si>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</si>
  <si>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</si>
  <si>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</si>
  <si>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</si>
  <si>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</si>
  <si>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</si>
  <si>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</si>
  <si>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</si>
  <si>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</si>
  <si>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</si>
  <si>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</si>
  <si>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</si>
  <si>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</si>
  <si>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</si>
  <si>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</si>
  <si>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</si>
  <si>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</si>
  <si>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</si>
  <si>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</si>
  <si>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</si>
  <si>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</si>
  <si>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</si>
  <si>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</si>
  <si>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</si>
  <si>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</si>
  <si>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</si>
  <si>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</si>
  <si>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</si>
  <si>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</si>
  <si>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</si>
  <si>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</si>
  <si>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</si>
  <si>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</si>
  <si>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</si>
  <si>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</si>
  <si>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</si>
  <si>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</si>
  <si>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</si>
  <si>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</si>
  <si>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</si>
  <si>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</si>
  <si>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</si>
  <si>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</si>
  <si>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</si>
  <si>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</si>
  <si>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</si>
  <si>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</si>
  <si>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</si>
  <si>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</si>
  <si>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</si>
  <si>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</si>
  <si>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</si>
  <si>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</si>
  <si>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</si>
  <si>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</si>
  <si>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</si>
  <si>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</si>
  <si>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</si>
  <si>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</si>
  <si>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</si>
  <si>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</si>
  <si>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</si>
  <si>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</si>
  <si>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</si>
  <si>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</si>
  <si>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</si>
  <si>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</si>
  <si>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</si>
  <si>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</si>
  <si>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</si>
  <si>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</si>
  <si>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</si>
  <si>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</si>
  <si>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</si>
  <si>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</si>
  <si>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</si>
  <si>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</si>
  <si>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</si>
  <si>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</si>
  <si>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</si>
  <si>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</si>
  <si>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</si>
  <si>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</si>
  <si>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</si>
  <si>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</si>
  <si>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</si>
  <si>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</si>
  <si>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</si>
  <si>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</si>
  <si>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</si>
  <si>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</si>
  <si>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</si>
  <si>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</si>
  <si>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</si>
  <si>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</si>
  <si>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</si>
  <si>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</si>
  <si>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</si>
  <si>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</si>
  <si>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</si>
  <si>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</si>
  <si>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</si>
  <si>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</si>
  <si>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</si>
  <si>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</si>
  <si>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</si>
  <si>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</si>
  <si>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</si>
  <si>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</si>
  <si>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</si>
  <si>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</si>
  <si>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</si>
  <si>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</si>
  <si>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</si>
  <si>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</si>
  <si>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</si>
  <si>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</si>
  <si>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</si>
  <si>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</si>
  <si>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</si>
  <si>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</si>
  <si>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</si>
  <si>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</si>
  <si>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</si>
  <si>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</si>
  <si>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</si>
  <si>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</si>
  <si>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</si>
  <si>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</si>
  <si>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</si>
  <si>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</si>
  <si>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</si>
  <si>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</si>
  <si>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</si>
  <si>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</si>
  <si>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</si>
  <si>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</si>
  <si>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</si>
  <si>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</si>
  <si>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</si>
  <si>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</si>
  <si>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</si>
  <si>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</si>
  <si>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</si>
  <si>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</si>
  <si>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</si>
  <si>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</si>
  <si>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</si>
  <si>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</si>
  <si>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</si>
  <si>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</si>
  <si>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</si>
  <si>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</si>
  <si>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</si>
  <si>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</si>
  <si>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</si>
  <si>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</si>
  <si>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</si>
  <si>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</si>
  <si>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</si>
  <si>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</si>
  <si>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</si>
  <si>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</si>
  <si>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</si>
  <si>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</si>
  <si>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</si>
  <si>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</si>
  <si>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</si>
  <si>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</si>
  <si>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</si>
  <si>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</si>
  <si>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</si>
  <si>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</si>
  <si>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</si>
  <si>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</si>
  <si>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</si>
  <si>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</si>
  <si>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</si>
  <si>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</si>
  <si>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</si>
  <si>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</si>
  <si>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</si>
  <si>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</si>
  <si>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</si>
  <si>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</si>
  <si>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</si>
  <si>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</si>
  <si>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</si>
  <si>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</si>
  <si>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</si>
  <si>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</si>
  <si>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</si>
  <si>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</si>
  <si>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</si>
  <si>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</si>
  <si>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</si>
  <si>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</si>
  <si>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</si>
  <si>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</si>
  <si>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</si>
  <si>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</si>
  <si>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</si>
  <si>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</si>
  <si>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</si>
  <si>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</si>
  <si>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</si>
  <si>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</si>
  <si>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</si>
  <si>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</si>
  <si>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</si>
  <si>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</si>
  <si>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</si>
  <si>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</si>
  <si>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</si>
  <si>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</si>
  <si>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</si>
  <si>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</si>
  <si>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</si>
  <si>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</si>
  <si>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</si>
  <si>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</si>
  <si>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</si>
  <si>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</si>
  <si>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</si>
  <si>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</si>
  <si>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</si>
  <si>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</si>
  <si>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</si>
  <si>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</si>
  <si>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</si>
  <si>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</si>
  <si>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</si>
  <si>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</si>
  <si>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</si>
  <si>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</si>
  <si>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</si>
  <si>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</si>
  <si>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</si>
  <si>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</si>
  <si>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</si>
  <si>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</si>
  <si>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</si>
  <si>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</si>
  <si>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</si>
  <si>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</si>
  <si>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</si>
  <si>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</si>
  <si>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</si>
  <si>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</si>
  <si>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</si>
  <si>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</si>
  <si>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</si>
  <si>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</si>
  <si>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</si>
  <si>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</si>
  <si>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</si>
  <si>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</si>
  <si>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</si>
  <si>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</si>
  <si>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</si>
  <si>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</si>
  <si>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</si>
  <si>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</si>
  <si>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</si>
  <si>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</si>
  <si>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</si>
  <si>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</si>
  <si>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</si>
  <si>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</si>
  <si>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</si>
  <si>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</si>
  <si>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</si>
  <si>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</si>
  <si>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</si>
  <si>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</si>
  <si>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</si>
  <si>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</si>
  <si>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</si>
  <si>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</si>
  <si>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</si>
  <si>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</si>
  <si>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</si>
  <si>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</si>
  <si>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</si>
  <si>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</si>
  <si>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</si>
  <si>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</si>
  <si>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</si>
  <si>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</si>
  <si>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</si>
  <si>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</si>
  <si>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</si>
  <si>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</si>
  <si>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</si>
  <si>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</si>
  <si>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</si>
  <si>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</si>
  <si>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</si>
  <si>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</si>
  <si>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</si>
  <si>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</si>
  <si>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</si>
  <si>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</si>
  <si>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</si>
  <si>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</si>
  <si>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</si>
  <si>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</si>
  <si>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</si>
  <si>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</si>
  <si>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</si>
  <si>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</si>
  <si>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</si>
  <si>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</si>
  <si>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</si>
  <si>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</si>
  <si>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</si>
  <si>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</si>
  <si>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</si>
  <si>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</si>
  <si>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</si>
  <si>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</si>
  <si>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</si>
  <si>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</si>
  <si>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</si>
  <si>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</si>
  <si>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</si>
  <si>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</si>
  <si>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</si>
  <si>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</si>
  <si>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</si>
  <si>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</si>
  <si>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</si>
  <si>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</si>
  <si>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</si>
  <si>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</si>
  <si>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</si>
  <si>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</si>
  <si>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</si>
  <si>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</si>
  <si>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</si>
  <si>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</si>
  <si>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</si>
  <si>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</si>
  <si>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</si>
  <si>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</si>
  <si>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</si>
  <si>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</si>
  <si>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</si>
  <si>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</si>
  <si>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</si>
  <si>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</si>
  <si>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</si>
  <si>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</si>
  <si>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</si>
  <si>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</si>
  <si>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</si>
  <si>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</si>
  <si>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</si>
  <si>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</si>
  <si>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</si>
  <si>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</si>
  <si>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</si>
  <si>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</si>
  <si>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</si>
  <si>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</si>
  <si>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</si>
  <si>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</si>
  <si>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</si>
  <si>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</si>
  <si>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</si>
  <si>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</si>
  <si>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</si>
  <si>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</si>
  <si>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</si>
  <si>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</si>
  <si>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</si>
  <si>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</si>
  <si>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</si>
  <si>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</si>
  <si>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</si>
  <si>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</si>
  <si>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</si>
  <si>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</si>
  <si>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</si>
  <si>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</si>
  <si>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</si>
  <si>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</si>
  <si>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</si>
  <si>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</si>
  <si>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</si>
  <si>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</si>
  <si>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</si>
  <si>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</si>
  <si>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</si>
  <si>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</si>
  <si>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</si>
  <si>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</si>
  <si>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</si>
  <si>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</si>
  <si>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</si>
  <si>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</si>
  <si>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</si>
  <si>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</si>
  <si>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</si>
  <si>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</si>
  <si>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</si>
  <si>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</si>
  <si>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</si>
  <si>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</si>
  <si>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</si>
  <si>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</si>
  <si>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</si>
  <si>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</si>
  <si>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</si>
  <si>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</si>
  <si>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</si>
  <si>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</si>
  <si>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</si>
  <si>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</si>
  <si>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</si>
  <si>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</si>
  <si>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</si>
  <si>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</si>
  <si>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</si>
  <si>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</si>
  <si>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</si>
  <si>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</si>
  <si>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</si>
  <si>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</si>
  <si>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</si>
  <si>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</si>
  <si>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</si>
  <si>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</si>
  <si>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</si>
  <si>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</si>
  <si>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</si>
  <si>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</si>
  <si>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</si>
  <si>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</si>
  <si>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</si>
  <si>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</si>
  <si>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</si>
  <si>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</si>
  <si>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</si>
  <si>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</si>
  <si>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</si>
  <si>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</si>
  <si>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</si>
  <si>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</si>
  <si>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</si>
  <si>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</si>
  <si>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</si>
  <si>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</si>
  <si>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</si>
  <si>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</si>
  <si>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</si>
  <si>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</si>
  <si>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</si>
  <si>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</si>
  <si>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</si>
  <si>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</si>
  <si>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</si>
  <si>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</si>
  <si>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</si>
  <si>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</si>
  <si>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</si>
  <si>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</si>
  <si>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</si>
  <si>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</si>
  <si>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</si>
  <si>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</si>
  <si>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</si>
  <si>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</si>
  <si>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</si>
  <si>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</si>
  <si>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</si>
  <si>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</si>
  <si>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</si>
  <si>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</si>
  <si>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</si>
  <si>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</si>
  <si>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</si>
  <si>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</si>
  <si>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</si>
  <si>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</si>
  <si>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</si>
  <si>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</si>
  <si>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</si>
  <si>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</si>
  <si>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</si>
  <si>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</si>
  <si>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</si>
  <si>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</si>
  <si>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</si>
  <si>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</si>
  <si>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</si>
  <si>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</si>
  <si>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</si>
  <si>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</si>
  <si>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</si>
  <si>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</si>
  <si>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</si>
  <si>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</si>
  <si>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</si>
  <si>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</si>
  <si>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</si>
  <si>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</si>
  <si>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</si>
  <si>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</si>
  <si>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</si>
  <si>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</si>
  <si>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</si>
  <si>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</si>
  <si>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</si>
  <si>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</si>
  <si>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</si>
  <si>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</si>
  <si>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</si>
  <si>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</si>
  <si>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</si>
  <si>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</si>
  <si>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</si>
  <si>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</si>
  <si>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</si>
  <si>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</si>
  <si>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</si>
  <si>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</si>
  <si>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</si>
  <si>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</si>
  <si>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</si>
  <si>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</si>
  <si>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</si>
  <si>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</si>
  <si>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</si>
  <si>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</si>
  <si>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</si>
  <si>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</si>
  <si>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</si>
  <si>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</si>
  <si>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</si>
  <si>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</si>
  <si>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</si>
  <si>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</si>
  <si>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</si>
  <si>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</si>
  <si>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</si>
  <si>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</si>
  <si>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</si>
  <si>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</si>
  <si>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</si>
  <si>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</si>
  <si>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</si>
  <si>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</si>
  <si>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</si>
  <si>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</si>
  <si>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</si>
  <si>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</si>
  <si>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</si>
  <si>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</si>
  <si>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</si>
  <si>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</si>
  <si>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</si>
  <si>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</si>
  <si>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</si>
  <si>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</si>
  <si>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</si>
  <si>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</si>
  <si>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</si>
  <si>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</si>
  <si>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</si>
  <si>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</si>
  <si>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</si>
  <si>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</si>
  <si>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</si>
  <si>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</si>
  <si>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</si>
  <si>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</si>
  <si>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</si>
  <si>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</si>
  <si>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</si>
  <si>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</si>
  <si>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</si>
  <si>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</si>
  <si>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</si>
  <si>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</si>
  <si>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</si>
  <si>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</si>
  <si>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</si>
  <si>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</si>
  <si>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</si>
  <si>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</si>
  <si>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</si>
  <si>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</si>
  <si>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</si>
  <si>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</si>
  <si>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</si>
  <si>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</si>
  <si>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</si>
  <si>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</si>
  <si>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</si>
  <si>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</si>
  <si>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</si>
  <si>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</si>
  <si>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</si>
  <si>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</si>
  <si>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</si>
  <si>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</si>
  <si>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</si>
  <si>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</si>
  <si>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</si>
  <si>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</si>
  <si>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</si>
  <si>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</si>
  <si>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</si>
  <si>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</si>
  <si>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</si>
  <si>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</si>
  <si>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</si>
  <si>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</si>
  <si>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</si>
  <si>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</si>
  <si>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</si>
  <si>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</si>
  <si>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</si>
  <si>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</si>
  <si>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</si>
  <si>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</si>
  <si>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</si>
  <si>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</si>
  <si>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</si>
  <si>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</si>
  <si>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</si>
  <si>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</si>
  <si>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</si>
  <si>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</si>
  <si>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</si>
  <si>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</si>
  <si>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</si>
  <si>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</si>
  <si>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</si>
  <si>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</si>
  <si>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</si>
  <si>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</si>
  <si>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</si>
  <si>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</si>
  <si>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</si>
  <si>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</si>
  <si>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</si>
  <si>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</si>
  <si>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</si>
  <si>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</si>
  <si>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</si>
  <si>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</si>
  <si>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</si>
  <si>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</si>
  <si>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</si>
  <si>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</si>
  <si>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</si>
  <si>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</si>
  <si>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</si>
  <si>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</si>
  <si>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</si>
  <si>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</si>
  <si>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</si>
  <si>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</si>
  <si>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</si>
  <si>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</si>
  <si>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</si>
  <si>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</si>
  <si>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</si>
  <si>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</si>
  <si>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</si>
  <si>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</si>
  <si>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</si>
  <si>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</si>
  <si>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</si>
  <si>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</si>
  <si>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</si>
  <si>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</si>
  <si>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</si>
  <si>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</si>
  <si>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</si>
  <si>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</si>
  <si>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</si>
  <si>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</si>
  <si>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</si>
  <si>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</si>
  <si>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</si>
  <si>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</si>
  <si>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</si>
  <si>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</si>
  <si>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</si>
  <si>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</si>
  <si>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</si>
  <si>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</si>
  <si>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</si>
  <si>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</si>
  <si>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</si>
  <si>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</si>
  <si>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</si>
  <si>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</si>
  <si>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</si>
  <si>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</si>
  <si>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</si>
  <si>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</si>
  <si>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</si>
  <si>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</si>
  <si>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</si>
  <si>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</si>
  <si>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</si>
  <si>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</si>
  <si>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</si>
  <si>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</si>
  <si>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</si>
  <si>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</si>
  <si>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</si>
  <si>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</si>
  <si>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</si>
  <si>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</si>
  <si>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</si>
  <si>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</si>
  <si>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</si>
  <si>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</si>
  <si>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</si>
  <si>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</si>
  <si>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</si>
  <si>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</si>
  <si>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</si>
  <si>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</si>
  <si>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</si>
  <si>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</si>
  <si>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</si>
  <si>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</si>
  <si>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</si>
  <si>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</si>
  <si>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</si>
  <si>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</si>
  <si>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</si>
  <si>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</si>
  <si>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</si>
  <si>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</si>
  <si>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</si>
  <si>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</si>
  <si>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</si>
  <si>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</si>
  <si>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</si>
  <si>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</si>
  <si>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</si>
  <si>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</si>
  <si>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</si>
  <si>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</si>
  <si>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</si>
  <si>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</si>
  <si>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</si>
  <si>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</si>
  <si>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</si>
  <si>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</si>
  <si>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</si>
  <si>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</si>
  <si>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</si>
  <si>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</si>
  <si>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</si>
  <si>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</si>
  <si>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</si>
  <si>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</si>
  <si>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</si>
  <si>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</si>
  <si>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</si>
  <si>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</si>
  <si>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</si>
  <si>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</si>
  <si>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</si>
  <si>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</si>
  <si>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</si>
  <si>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</si>
  <si>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</si>
  <si>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</si>
  <si>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</si>
  <si>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</si>
  <si>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</si>
  <si>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</si>
  <si>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</si>
  <si>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</si>
  <si>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</si>
  <si>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</si>
  <si>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</si>
  <si>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</si>
  <si>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</si>
  <si>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</si>
  <si>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</si>
  <si>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</si>
  <si>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</si>
  <si>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</si>
  <si>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</si>
  <si>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</si>
  <si>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</si>
  <si>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</si>
  <si>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</si>
  <si>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</si>
  <si>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</si>
  <si>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</si>
  <si>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</si>
  <si>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</si>
  <si>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</si>
  <si>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</si>
  <si>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</si>
  <si>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</si>
  <si>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</si>
  <si>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</si>
  <si>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</si>
  <si>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</si>
  <si>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</si>
  <si>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</si>
  <si>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</si>
  <si>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</si>
  <si>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</si>
  <si>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</si>
  <si>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</si>
  <si>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</si>
  <si>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</si>
  <si>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</si>
  <si>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</si>
  <si>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</si>
  <si>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</si>
  <si>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</si>
  <si>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</si>
  <si>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</si>
  <si>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</si>
  <si>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</si>
  <si>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</si>
  <si>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</si>
  <si>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</si>
  <si>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</si>
  <si>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</si>
  <si>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</si>
  <si>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</si>
  <si>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</si>
  <si>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</si>
  <si>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</si>
  <si>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</si>
  <si>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</si>
  <si>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</si>
  <si>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</si>
  <si>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</si>
  <si>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</si>
  <si>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</si>
  <si>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</si>
  <si>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</si>
  <si>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</si>
  <si>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</si>
  <si>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</si>
  <si>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</si>
  <si>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</si>
  <si>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</si>
  <si>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</si>
  <si>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</si>
  <si>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</si>
  <si>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</si>
  <si>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</si>
  <si>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</si>
  <si>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</si>
  <si>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</si>
  <si>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</si>
  <si>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</si>
  <si>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</si>
  <si>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</si>
  <si>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</si>
  <si>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</si>
  <si>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</si>
  <si>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</si>
  <si>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</si>
  <si>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</si>
  <si>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</si>
  <si>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</si>
  <si>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</si>
  <si>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</si>
  <si>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</si>
  <si>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</si>
  <si>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</si>
  <si>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</si>
  <si>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</si>
  <si>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</si>
  <si>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</si>
  <si>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</si>
  <si>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</si>
  <si>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</si>
  <si>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</si>
  <si>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</si>
  <si>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</si>
  <si>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</si>
  <si>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</si>
  <si>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</si>
  <si>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</si>
  <si>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</si>
  <si>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</si>
  <si>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</si>
  <si>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</si>
  <si>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</si>
  <si>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</si>
  <si>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</si>
  <si>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</si>
  <si>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</si>
  <si>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</si>
  <si>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</si>
  <si>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</si>
  <si>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</si>
  <si>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</si>
  <si>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</si>
  <si>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</si>
  <si>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</si>
  <si>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</si>
  <si>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</si>
  <si>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</si>
  <si>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</si>
  <si>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</si>
  <si>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</si>
  <si>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</si>
  <si>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</si>
  <si>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</si>
  <si>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</si>
  <si>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</si>
  <si>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</si>
  <si>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</si>
  <si>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</si>
  <si>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</si>
  <si>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</si>
  <si>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</si>
  <si>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</si>
  <si>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</si>
  <si>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</si>
  <si>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</si>
  <si>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</si>
  <si>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</si>
  <si>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</si>
  <si>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</si>
  <si>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</si>
  <si>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</si>
  <si>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</si>
  <si>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</si>
  <si>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</si>
  <si>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</si>
  <si>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</si>
  <si>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</si>
  <si>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</si>
  <si>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</si>
  <si>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</si>
  <si>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</si>
  <si>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</si>
  <si>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</si>
  <si>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</si>
  <si>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</si>
  <si>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</si>
  <si>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</si>
  <si>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</si>
  <si>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</si>
  <si>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</si>
  <si>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</si>
  <si>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</si>
  <si>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</si>
  <si>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</si>
  <si>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</si>
  <si>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</si>
  <si>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</si>
  <si>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</si>
  <si>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</si>
  <si>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</si>
  <si>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</si>
  <si>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</si>
  <si>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</si>
  <si>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</si>
  <si>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</si>
  <si>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</si>
  <si>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</si>
  <si>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</si>
  <si>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</si>
  <si>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</si>
  <si>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</si>
  <si>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</si>
  <si>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</si>
  <si>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</si>
  <si>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</si>
  <si>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</si>
  <si>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</si>
  <si>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</si>
  <si>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</si>
  <si>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</si>
  <si>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</si>
  <si>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</si>
  <si>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</si>
  <si>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</si>
  <si>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</si>
  <si>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</si>
  <si>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</si>
  <si>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</si>
  <si>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</si>
  <si>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</si>
  <si>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</si>
  <si>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</si>
  <si>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</si>
  <si>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</si>
  <si>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</si>
  <si>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</si>
  <si>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</si>
  <si>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</si>
  <si>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</si>
  <si>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</si>
  <si>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</si>
  <si>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</si>
  <si>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</si>
  <si>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</si>
  <si>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</si>
  <si>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</si>
  <si>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</si>
  <si>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</si>
  <si>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</si>
  <si>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</si>
  <si>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</si>
  <si>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</si>
  <si>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</si>
  <si>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</si>
  <si>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</si>
  <si>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</si>
  <si>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</si>
  <si>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</si>
  <si>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</si>
  <si>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</si>
  <si>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</si>
  <si>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</si>
  <si>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</si>
  <si>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</si>
  <si>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</si>
  <si>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</si>
  <si>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</si>
  <si>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</si>
  <si>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</si>
  <si>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</si>
  <si>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</si>
  <si>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</si>
  <si>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</si>
  <si>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</si>
  <si>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</si>
  <si>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</si>
  <si>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</si>
  <si>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</si>
  <si>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</si>
  <si>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</si>
  <si>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</si>
  <si>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</si>
  <si>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</si>
  <si>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</si>
  <si>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</si>
  <si>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</si>
  <si>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</si>
  <si>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</si>
  <si>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</si>
  <si>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</si>
  <si>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</si>
  <si>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</si>
  <si>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</si>
  <si>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</si>
  <si>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</si>
  <si>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</si>
  <si>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</si>
  <si>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</si>
  <si>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</si>
  <si>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</si>
  <si>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</si>
  <si>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</si>
  <si>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</si>
  <si>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</si>
  <si>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</si>
  <si>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</si>
  <si>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</si>
  <si>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</si>
  <si>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</si>
  <si>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</si>
  <si>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</si>
  <si>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</si>
  <si>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</si>
  <si>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</si>
  <si>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</si>
  <si>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</si>
  <si>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</si>
  <si>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</si>
  <si>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</si>
  <si>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</si>
  <si>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</si>
  <si>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</si>
  <si>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</si>
  <si>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</si>
  <si>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</si>
  <si>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</si>
  <si>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</si>
  <si>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</si>
  <si>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</si>
  <si>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</si>
  <si>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</si>
  <si>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</si>
  <si>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</si>
  <si>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</si>
  <si>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</si>
  <si>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</si>
  <si>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</si>
  <si>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</si>
  <si>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</si>
  <si>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</si>
  <si>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</si>
  <si>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</si>
  <si>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</si>
  <si>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</si>
  <si>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</si>
  <si>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</si>
  <si>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</si>
  <si>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</si>
  <si>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</si>
  <si>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</si>
  <si>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</si>
  <si>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</si>
  <si>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</si>
  <si>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</si>
  <si>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</si>
  <si>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</si>
  <si>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</si>
  <si>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</si>
  <si>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</si>
  <si>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</si>
  <si>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</si>
  <si>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</si>
  <si>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</si>
  <si>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</si>
  <si>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</si>
  <si>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</si>
  <si>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</si>
  <si>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</si>
  <si>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</si>
  <si>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</si>
  <si>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</si>
  <si>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</si>
  <si>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</si>
  <si>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</si>
  <si>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</si>
  <si>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</si>
  <si>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</si>
  <si>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</si>
  <si>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</si>
  <si>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</si>
  <si>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</si>
  <si>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</si>
  <si>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</si>
  <si>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</si>
  <si>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</si>
  <si>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</si>
  <si>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</si>
  <si>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</si>
  <si>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</si>
  <si>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</si>
  <si>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</si>
  <si>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</si>
  <si>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</si>
  <si>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</si>
  <si>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</si>
  <si>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</si>
  <si>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</si>
  <si>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</si>
  <si>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</si>
  <si>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</si>
  <si>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</si>
  <si>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</si>
  <si>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</si>
  <si>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</si>
  <si>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</si>
  <si>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</si>
  <si>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</si>
  <si>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</si>
  <si>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</si>
  <si>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</si>
  <si>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</si>
  <si>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</si>
  <si>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</si>
  <si>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</si>
  <si>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</si>
  <si>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</si>
  <si>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</si>
  <si>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</si>
  <si>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</si>
  <si>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</si>
  <si>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</si>
  <si>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</si>
  <si>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</si>
  <si>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</si>
  <si>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</si>
  <si>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</si>
  <si>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</si>
  <si>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</si>
  <si>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</si>
  <si>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</si>
  <si>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</si>
  <si>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</si>
  <si>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</si>
  <si>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</si>
  <si>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</si>
  <si>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</si>
  <si>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</si>
  <si>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</si>
  <si>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</si>
  <si>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</si>
  <si>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</si>
  <si>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</si>
  <si>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</si>
  <si>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</si>
  <si>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</si>
  <si>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</si>
  <si>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</si>
  <si>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</si>
  <si>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</si>
  <si>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</si>
  <si>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</si>
  <si>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</si>
  <si>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</si>
  <si>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</si>
  <si>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</si>
  <si>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</si>
  <si>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</si>
  <si>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</si>
  <si>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</si>
  <si>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</si>
  <si>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</si>
  <si>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</si>
  <si>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</si>
  <si>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</si>
  <si>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</si>
  <si>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</si>
  <si>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</si>
  <si>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</si>
  <si>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</si>
  <si>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</si>
  <si>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</si>
  <si>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</si>
  <si>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</si>
  <si>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</si>
  <si>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</si>
  <si>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</si>
  <si>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</si>
  <si>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</si>
  <si>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</si>
  <si>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</si>
  <si>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</si>
  <si>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</si>
  <si>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</si>
  <si>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</si>
  <si>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</si>
  <si>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</si>
  <si>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</si>
  <si>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</si>
  <si>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</si>
  <si>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</si>
  <si>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</si>
  <si>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</si>
  <si>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</si>
  <si>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</si>
  <si>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</si>
  <si>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</si>
  <si>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</si>
  <si>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</si>
  <si>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</si>
  <si>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</si>
  <si>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</si>
  <si>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</si>
  <si>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</si>
  <si>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</si>
  <si>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</si>
  <si>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</si>
  <si>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</si>
  <si>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</si>
  <si>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</si>
  <si>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</si>
  <si>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</si>
  <si>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</si>
  <si>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</si>
  <si>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</si>
  <si>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</si>
  <si>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</si>
  <si>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</si>
  <si>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</si>
  <si>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</si>
  <si>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</si>
  <si>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</si>
  <si>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</si>
  <si>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</si>
  <si>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</si>
  <si>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</si>
  <si>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</si>
  <si>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</si>
  <si>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</si>
  <si>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</si>
  <si>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</si>
  <si>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</si>
  <si>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</si>
  <si>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</si>
  <si>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</si>
  <si>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</si>
  <si>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</si>
  <si>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</si>
  <si>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</si>
  <si>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</si>
  <si>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</si>
  <si>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</si>
  <si>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</si>
  <si>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</si>
  <si>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</si>
  <si>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</si>
  <si>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</si>
  <si>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</si>
  <si>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</si>
  <si>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</si>
  <si>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</si>
  <si>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</si>
  <si>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</si>
  <si>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</si>
  <si>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</si>
  <si>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</si>
  <si>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</si>
  <si>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</si>
  <si>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</si>
  <si>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</si>
  <si>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</si>
  <si>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</si>
  <si>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</si>
  <si>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</si>
  <si>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</si>
  <si>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</si>
  <si>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</si>
  <si>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</si>
  <si>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</si>
  <si>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</si>
  <si>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</si>
  <si>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</si>
  <si>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</si>
  <si>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</si>
  <si>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</si>
  <si>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</si>
  <si>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</si>
  <si>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</si>
  <si>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</si>
  <si>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</si>
  <si>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</si>
  <si>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</si>
  <si>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</si>
  <si>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</si>
  <si>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</si>
  <si>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</si>
  <si>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</si>
  <si>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</si>
  <si>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</si>
  <si>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</si>
  <si>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</si>
  <si>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</si>
  <si>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</si>
  <si>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</si>
  <si>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</si>
  <si>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</si>
  <si>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</si>
  <si>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</si>
  <si>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</si>
  <si>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</si>
  <si>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</si>
  <si>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</si>
  <si>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</si>
  <si>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</si>
  <si>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</si>
  <si>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</si>
  <si>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</si>
  <si>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</si>
  <si>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</si>
  <si>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</si>
  <si>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</si>
  <si>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</si>
  <si>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</si>
  <si>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</si>
  <si>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</si>
  <si>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</si>
  <si>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</si>
  <si>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</si>
  <si>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</si>
  <si>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</si>
  <si>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</si>
  <si>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</si>
  <si>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</si>
  <si>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</si>
  <si>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</si>
  <si>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</si>
  <si>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</si>
  <si>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</si>
  <si>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</si>
  <si>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</si>
  <si>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</si>
  <si>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</si>
  <si>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</si>
  <si>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</si>
  <si>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</si>
  <si>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</si>
  <si>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</si>
  <si>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</si>
  <si>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</si>
  <si>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</si>
  <si>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</si>
  <si>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</si>
  <si>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</si>
  <si>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</si>
  <si>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</si>
  <si>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</si>
  <si>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</si>
  <si>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</si>
  <si>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</si>
  <si>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</si>
  <si>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</si>
  <si>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</si>
  <si>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</si>
  <si>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</si>
  <si>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</si>
  <si>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</si>
  <si>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</si>
  <si>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</si>
  <si>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</si>
  <si>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</si>
  <si>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</si>
  <si>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</si>
  <si>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</si>
  <si>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</si>
  <si>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</si>
  <si>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</si>
  <si>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</si>
  <si>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</si>
  <si>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</si>
  <si>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</si>
  <si>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</si>
  <si>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</si>
  <si>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</si>
  <si>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</si>
  <si>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</si>
  <si>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</si>
  <si>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</si>
  <si>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</si>
  <si>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</si>
  <si>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</si>
  <si>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</si>
  <si>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</si>
  <si>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</si>
  <si>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</si>
  <si>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</si>
  <si>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</si>
  <si>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</si>
  <si>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</si>
  <si>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</si>
  <si>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</si>
  <si>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</si>
  <si>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</si>
  <si>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</si>
  <si>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</si>
  <si>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</si>
  <si>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</si>
  <si>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</si>
  <si>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</si>
  <si>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</si>
  <si>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</si>
  <si>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</si>
  <si>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</si>
  <si>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</si>
  <si>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</si>
  <si>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</si>
  <si>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</si>
  <si>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</si>
  <si>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</si>
  <si>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</si>
  <si>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</si>
  <si>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</si>
  <si>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</si>
  <si>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</si>
  <si>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</si>
  <si>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</si>
  <si>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</si>
  <si>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</si>
  <si>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</si>
  <si>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</si>
  <si>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</si>
  <si>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</si>
  <si>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</si>
  <si>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</si>
  <si>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</si>
  <si>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</si>
  <si>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</si>
  <si>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</si>
  <si>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</si>
  <si>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</si>
  <si>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</si>
  <si>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</si>
  <si>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</si>
  <si>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</si>
  <si>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</si>
  <si>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</si>
  <si>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</si>
  <si>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</si>
  <si>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</si>
  <si>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</si>
  <si>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</si>
  <si>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</si>
  <si>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</si>
  <si>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</si>
  <si>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</si>
  <si>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</si>
  <si>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</si>
  <si>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</si>
  <si>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</si>
  <si>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</si>
  <si>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</si>
  <si>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</si>
  <si>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</si>
  <si>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</si>
  <si>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</si>
  <si>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</si>
  <si>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</si>
  <si>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</si>
  <si>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</si>
  <si>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</si>
  <si>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</si>
  <si>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</si>
  <si>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</si>
  <si>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</si>
  <si>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</si>
  <si>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</si>
  <si>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</si>
  <si>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</si>
  <si>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</si>
  <si>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</si>
  <si>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</si>
  <si>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</si>
  <si>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</si>
  <si>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</si>
  <si>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</si>
  <si>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</si>
  <si>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</si>
  <si>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</si>
  <si>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</si>
  <si>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</si>
  <si>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</si>
  <si>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</si>
  <si>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</si>
  <si>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</si>
  <si>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</si>
  <si>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</si>
  <si>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</si>
  <si>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</si>
  <si>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</si>
  <si>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</si>
  <si>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</si>
  <si>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</si>
  <si>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</si>
  <si>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</si>
  <si>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</si>
  <si>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</si>
  <si>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</si>
  <si>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</si>
  <si>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</si>
  <si>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</si>
  <si>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</si>
  <si>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</si>
  <si>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</si>
  <si>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</si>
  <si>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</si>
  <si>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</si>
  <si>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</si>
  <si>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</si>
  <si>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</si>
  <si>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</si>
  <si>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</si>
  <si>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</si>
  <si>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</si>
  <si>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</si>
  <si>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</si>
  <si>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</si>
  <si>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</si>
  <si>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</si>
  <si>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</si>
  <si>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</si>
  <si>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</si>
  <si>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</si>
  <si>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</si>
  <si>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</si>
  <si>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</si>
  <si>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</si>
  <si>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</si>
  <si>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</si>
  <si>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</si>
  <si>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</si>
  <si>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</si>
  <si>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</si>
  <si>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</si>
  <si>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</si>
  <si>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</si>
  <si>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</si>
  <si>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</si>
  <si>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</si>
  <si>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</si>
  <si>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</si>
  <si>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</si>
  <si>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</si>
  <si>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</si>
  <si>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</si>
  <si>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</si>
  <si>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</si>
  <si>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</si>
  <si>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</si>
  <si>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</si>
  <si>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</si>
  <si>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</si>
  <si>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</si>
  <si>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</si>
  <si>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</si>
  <si>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</si>
  <si>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</si>
  <si>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</si>
  <si>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</si>
  <si>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</si>
  <si>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</si>
  <si>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</si>
  <si>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</si>
  <si>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</si>
  <si>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</si>
  <si>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</si>
  <si>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</si>
  <si>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</si>
  <si>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</si>
  <si>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</si>
  <si>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</si>
  <si>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</si>
  <si>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</si>
  <si>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</si>
  <si>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</si>
  <si>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</si>
  <si>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</si>
  <si>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</si>
  <si>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</si>
  <si>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</si>
  <si>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</si>
  <si>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</si>
  <si>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</si>
  <si>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</si>
  <si>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</si>
  <si>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</si>
  <si>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</si>
  <si>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</si>
  <si>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</si>
  <si>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</si>
  <si>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</si>
  <si>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</si>
  <si>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</si>
  <si>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</si>
  <si>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</si>
  <si>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</si>
  <si>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</si>
  <si>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</si>
  <si>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</si>
  <si>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</si>
  <si>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</si>
  <si>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</si>
  <si>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</si>
  <si>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</si>
  <si>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</si>
  <si>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</si>
  <si>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</si>
  <si>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</si>
  <si>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</si>
  <si>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</si>
  <si>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</si>
  <si>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</si>
  <si>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</si>
  <si>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</si>
  <si>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</si>
  <si>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</si>
  <si>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</si>
  <si>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</si>
  <si>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</si>
  <si>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</si>
  <si>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</si>
  <si>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</si>
  <si>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</si>
  <si>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</si>
  <si>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</si>
  <si>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</si>
  <si>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</si>
  <si>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</si>
  <si>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</si>
  <si>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</si>
  <si>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</si>
  <si>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</si>
  <si>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</si>
  <si>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</si>
  <si>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</si>
  <si>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</si>
  <si>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</si>
  <si>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</si>
  <si>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</si>
  <si>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</si>
  <si>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</si>
  <si>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</si>
  <si>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</si>
  <si>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</si>
  <si>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</si>
  <si>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</si>
  <si>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</si>
  <si>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</si>
  <si>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</si>
  <si>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</si>
  <si>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</si>
  <si>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</si>
  <si>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</si>
  <si>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</si>
  <si>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</si>
  <si>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</si>
  <si>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</si>
  <si>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</si>
  <si>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</si>
  <si>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</si>
  <si>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</si>
  <si>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</si>
  <si>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</si>
  <si>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</si>
  <si>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</si>
  <si>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</si>
  <si>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</si>
  <si>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</si>
  <si>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</si>
  <si>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</si>
  <si>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</si>
  <si>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</si>
  <si>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</si>
  <si>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</si>
  <si>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</si>
  <si>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</si>
  <si>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</si>
  <si>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</si>
  <si>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</si>
  <si>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</si>
  <si>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</si>
  <si>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</si>
  <si>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</si>
  <si>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</si>
  <si>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</si>
  <si>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</si>
  <si>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</si>
  <si>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</si>
  <si>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</si>
  <si>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</si>
  <si>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</si>
  <si>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</si>
  <si>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</si>
  <si>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</si>
  <si>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</si>
  <si>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</si>
  <si>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</si>
  <si>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</si>
  <si>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</si>
  <si>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</si>
  <si>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</si>
  <si>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</si>
  <si>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</si>
  <si>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</si>
  <si>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</si>
  <si>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</si>
  <si>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</si>
  <si>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</si>
  <si>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</si>
  <si>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</si>
  <si>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</si>
  <si>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</si>
  <si>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</si>
  <si>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</si>
  <si>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</si>
  <si>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</si>
  <si>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</si>
  <si>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</si>
  <si>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</si>
  <si>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</si>
  <si>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</si>
  <si>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</si>
  <si>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</si>
  <si>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</si>
  <si>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</si>
  <si>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</si>
  <si>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</si>
  <si>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</si>
  <si>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</si>
  <si>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</si>
  <si>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</si>
  <si>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</si>
  <si>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</si>
  <si>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</si>
  <si>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</si>
  <si>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</si>
  <si>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</si>
  <si>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</si>
  <si>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</si>
  <si>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</si>
  <si>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</si>
  <si>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</si>
  <si>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</si>
  <si>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</si>
  <si>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</si>
  <si>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</si>
  <si>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</si>
  <si>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</si>
  <si>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</si>
  <si>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</si>
  <si>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</si>
  <si>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</si>
  <si>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</si>
  <si>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</si>
  <si>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</si>
  <si>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</si>
  <si>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</si>
  <si>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</si>
  <si>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</si>
  <si>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</si>
  <si>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</si>
  <si>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</si>
  <si>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</si>
  <si>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</si>
  <si>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</si>
  <si>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</si>
  <si>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</si>
  <si>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</si>
  <si>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</si>
  <si>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</si>
  <si>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</si>
  <si>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</si>
  <si>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</si>
  <si>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</si>
  <si>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</si>
  <si>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</si>
  <si>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</si>
  <si>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</si>
  <si>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</si>
  <si>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</si>
  <si>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</si>
  <si>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</si>
  <si>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</si>
  <si>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</si>
  <si>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</si>
  <si>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</si>
  <si>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</si>
  <si>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</si>
  <si>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</si>
  <si>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</si>
  <si>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</si>
  <si>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</si>
  <si>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</si>
  <si>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</si>
  <si>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</si>
  <si>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</si>
  <si>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</si>
  <si>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</si>
  <si>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</si>
  <si>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</si>
  <si>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</si>
  <si>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</si>
  <si>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</si>
  <si>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</si>
  <si>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</si>
  <si>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</si>
  <si>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</si>
  <si>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</si>
  <si>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</si>
  <si>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</si>
  <si>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</si>
  <si>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</si>
  <si>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</si>
  <si>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</si>
  <si>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</si>
  <si>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</si>
  <si>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</si>
  <si>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</si>
  <si>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</si>
  <si>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</si>
  <si>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</si>
  <si>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</si>
  <si>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</si>
  <si>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</si>
  <si>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</si>
  <si>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</si>
  <si>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</si>
  <si>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</si>
  <si>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</si>
  <si>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</si>
  <si>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</si>
  <si>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</si>
  <si>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</si>
  <si>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</si>
  <si>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</si>
  <si>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</si>
  <si>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</si>
  <si>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</si>
  <si>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</si>
  <si>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</si>
  <si>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</si>
  <si>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</si>
  <si>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</si>
  <si>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</si>
  <si>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</si>
  <si>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</si>
  <si>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</si>
  <si>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</si>
  <si>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</si>
  <si>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</si>
  <si>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</si>
  <si>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</si>
  <si>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</si>
  <si>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</si>
  <si>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</si>
  <si>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</si>
  <si>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</si>
  <si>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</si>
  <si>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</si>
  <si>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</si>
  <si>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</si>
  <si>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</si>
  <si>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</si>
  <si>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</si>
  <si>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</si>
  <si>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</si>
  <si>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</si>
  <si>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</si>
  <si>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</si>
  <si>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</si>
  <si>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</si>
  <si>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</si>
  <si>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</si>
  <si>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</si>
  <si>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</si>
  <si>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</si>
  <si>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</si>
  <si>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</si>
  <si>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</si>
  <si>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</si>
  <si>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</si>
  <si>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</si>
  <si>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</si>
  <si>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</si>
  <si>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</si>
  <si>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</si>
  <si>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</si>
  <si>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</si>
  <si>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</si>
  <si>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</si>
  <si>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</si>
  <si>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</si>
  <si>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</si>
  <si>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</si>
  <si>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</si>
  <si>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</si>
  <si>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</si>
  <si>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</si>
  <si>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</si>
  <si>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</si>
  <si>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</si>
  <si>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</si>
  <si>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</si>
  <si>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</si>
  <si>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</si>
  <si>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</si>
  <si>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</si>
  <si>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</si>
  <si>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</si>
  <si>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</si>
  <si>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</si>
  <si>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</si>
  <si>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</si>
  <si>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</si>
  <si>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</si>
  <si>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</si>
  <si>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</si>
  <si>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</si>
  <si>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</si>
  <si>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</si>
  <si>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</si>
  <si>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</si>
  <si>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</si>
  <si>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</si>
  <si>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</si>
  <si>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</si>
  <si>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</si>
  <si>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</si>
  <si>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</si>
  <si>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</si>
  <si>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</si>
  <si>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</si>
  <si>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</si>
  <si>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</si>
  <si>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</si>
  <si>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</si>
  <si>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</si>
  <si>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</si>
  <si>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</si>
  <si>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</si>
  <si>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</si>
  <si>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</si>
  <si>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</si>
  <si>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</si>
  <si>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</si>
  <si>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</si>
  <si>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</si>
  <si>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</si>
  <si>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</si>
  <si>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</si>
  <si>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</si>
  <si>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</si>
  <si>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</si>
  <si>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</si>
  <si>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</si>
  <si>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</si>
  <si>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</si>
  <si>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</si>
  <si>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</si>
  <si>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</si>
  <si>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</si>
  <si>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</si>
  <si>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</si>
  <si>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</si>
  <si>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</si>
  <si>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</si>
  <si>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</si>
  <si>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</si>
  <si>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</si>
  <si>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</si>
  <si>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</si>
  <si>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</si>
  <si>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</si>
  <si>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</si>
  <si>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</si>
  <si>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</si>
  <si>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</si>
  <si>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</si>
  <si>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</si>
  <si>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</si>
  <si>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</si>
  <si>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</si>
  <si>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</si>
  <si>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</si>
  <si>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</si>
  <si>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</si>
  <si>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</si>
  <si>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</si>
  <si>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</si>
  <si>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</si>
  <si>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</si>
  <si>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</si>
  <si>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</si>
  <si>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</si>
  <si>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</si>
  <si>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</si>
  <si>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</si>
  <si>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</si>
  <si>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</si>
  <si>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</si>
  <si>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</si>
  <si>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</si>
  <si>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</si>
  <si>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</si>
  <si>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</si>
  <si>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</si>
  <si>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</si>
  <si>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</si>
  <si>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</si>
  <si>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</si>
  <si>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</si>
  <si>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</si>
  <si>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</si>
  <si>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</si>
  <si>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</si>
  <si>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</si>
  <si>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</si>
  <si>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</si>
  <si>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</si>
  <si>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</si>
  <si>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</si>
  <si>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</si>
  <si>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</si>
  <si>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</si>
  <si>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</si>
  <si>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</si>
  <si>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</si>
  <si>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</si>
  <si>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</si>
  <si>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</si>
  <si>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</si>
  <si>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</si>
  <si>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</si>
  <si>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</si>
  <si>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</si>
  <si>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</si>
  <si>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</si>
  <si>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</si>
  <si>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</si>
  <si>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</si>
  <si>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</si>
  <si>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</si>
  <si>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</si>
  <si>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</si>
  <si>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</si>
  <si>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</si>
  <si>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</si>
  <si>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</si>
  <si>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</si>
  <si>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</si>
  <si>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</si>
  <si>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</si>
  <si>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</si>
  <si>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</si>
  <si>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</si>
  <si>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</si>
  <si>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</si>
  <si>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</si>
  <si>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</si>
  <si>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</si>
  <si>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</si>
  <si>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</si>
  <si>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</si>
  <si>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</si>
  <si>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</si>
  <si>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</si>
  <si>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</si>
  <si>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</si>
  <si>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</si>
  <si>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</si>
  <si>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</si>
  <si>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</si>
  <si>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</si>
  <si>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</si>
  <si>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</si>
  <si>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</si>
  <si>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</si>
  <si>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</si>
  <si>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</si>
  <si>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</si>
  <si>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</si>
  <si>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</si>
  <si>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</si>
  <si>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</si>
  <si>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</si>
  <si>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</si>
  <si>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</si>
  <si>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</si>
  <si>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</si>
  <si>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</si>
  <si>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</si>
  <si>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</si>
  <si>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</si>
  <si>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</si>
  <si>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</si>
  <si>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</si>
  <si>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</si>
  <si>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</si>
  <si>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</si>
  <si>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</si>
  <si>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</si>
  <si>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</si>
  <si>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</si>
  <si>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</si>
  <si>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</si>
  <si>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</si>
  <si>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</si>
  <si>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</si>
  <si>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</si>
  <si>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</si>
  <si>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</si>
  <si>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</si>
  <si>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</si>
  <si>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</si>
  <si>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</si>
  <si>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</si>
  <si>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</si>
  <si>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</si>
  <si>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</si>
  <si>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</si>
  <si>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</si>
  <si>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</si>
  <si>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</si>
  <si>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</si>
  <si>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</si>
  <si>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</si>
  <si>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</si>
  <si>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</si>
  <si>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</si>
  <si>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</si>
  <si>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</si>
  <si>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</si>
  <si>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</si>
  <si>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</si>
  <si>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</si>
  <si>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</si>
  <si>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</si>
  <si>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</si>
  <si>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</si>
  <si>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</si>
  <si>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</si>
  <si>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</si>
  <si>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</si>
  <si>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</si>
  <si>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</si>
  <si>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</si>
  <si>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</si>
  <si>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</si>
  <si>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</si>
  <si>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</si>
  <si>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</si>
  <si>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</si>
  <si>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</si>
  <si>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</si>
  <si>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</si>
  <si>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</si>
  <si>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</si>
  <si>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</si>
  <si>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</si>
  <si>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</si>
  <si>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</si>
  <si>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</si>
  <si>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</si>
  <si>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</si>
  <si>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</si>
  <si>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</si>
  <si>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</si>
  <si>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</si>
  <si>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</si>
  <si>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</si>
  <si>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</si>
  <si>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</si>
  <si>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</si>
  <si>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</si>
  <si>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</si>
  <si>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</si>
  <si>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</si>
  <si>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</si>
  <si>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</si>
  <si>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</si>
  <si>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</si>
  <si>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</si>
  <si>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</si>
  <si>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</si>
  <si>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</si>
  <si>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</si>
  <si>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</si>
  <si>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</si>
  <si>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</si>
  <si>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</si>
  <si>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</si>
  <si>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</si>
  <si>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</si>
  <si>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</si>
  <si>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</si>
  <si>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</si>
  <si>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</si>
  <si>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</si>
  <si>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</si>
  <si>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</si>
  <si>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</si>
  <si>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</si>
  <si>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</si>
  <si>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</si>
  <si>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</si>
  <si>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</si>
  <si>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</si>
  <si>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</si>
  <si>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</si>
  <si>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</si>
  <si>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</si>
  <si>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</si>
  <si>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</si>
  <si>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</si>
  <si>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</si>
  <si>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</si>
  <si>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</si>
  <si>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</si>
  <si>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</si>
  <si>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</si>
  <si>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</si>
  <si>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</si>
  <si>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</si>
  <si>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</si>
  <si>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</si>
  <si>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</si>
  <si>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</si>
  <si>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</si>
  <si>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</si>
  <si>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</si>
  <si>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</si>
  <si>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</si>
  <si>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</si>
  <si>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</si>
  <si>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</si>
  <si>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</si>
  <si>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</si>
  <si>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</si>
  <si>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</si>
  <si>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</si>
  <si>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</si>
  <si>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</si>
  <si>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</si>
  <si>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</si>
  <si>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</si>
  <si>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</si>
  <si>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</si>
  <si>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</si>
  <si>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</si>
  <si>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</si>
  <si>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</si>
  <si>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</si>
  <si>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</si>
  <si>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</si>
  <si>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</si>
  <si>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</si>
  <si>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</si>
  <si>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</si>
  <si>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</si>
  <si>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</si>
  <si>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</si>
  <si>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</si>
  <si>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</si>
  <si>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</si>
  <si>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</si>
  <si>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</si>
  <si>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</si>
  <si>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</si>
  <si>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</si>
  <si>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</si>
  <si>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</si>
  <si>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</si>
  <si>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</si>
  <si>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</si>
  <si>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</si>
  <si>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</si>
  <si>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</si>
  <si>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</si>
  <si>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</si>
  <si>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</si>
  <si>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</si>
  <si>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</si>
  <si>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</si>
  <si>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</si>
  <si>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</si>
  <si>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</si>
  <si>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</si>
  <si>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</si>
  <si>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</si>
  <si>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</si>
  <si>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</si>
  <si>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</si>
  <si>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</si>
  <si>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</si>
  <si>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</si>
  <si>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</si>
  <si>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</si>
  <si>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</si>
  <si>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</si>
  <si>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</si>
  <si>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</si>
  <si>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</si>
  <si>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</si>
  <si>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</si>
  <si>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</si>
  <si>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</si>
  <si>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</si>
  <si>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</si>
  <si>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</si>
  <si>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</si>
  <si>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</si>
  <si>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</si>
  <si>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</si>
  <si>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</si>
  <si>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</si>
  <si>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</si>
  <si>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</si>
  <si>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</si>
  <si>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</si>
  <si>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</si>
  <si>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</si>
  <si>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</si>
  <si>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</si>
  <si>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</si>
  <si>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</si>
  <si>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</si>
  <si>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</si>
  <si>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</si>
  <si>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</si>
  <si>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</si>
  <si>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</si>
  <si>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</si>
  <si>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</si>
  <si>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</si>
  <si>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</si>
  <si>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</si>
  <si>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</si>
  <si>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</si>
  <si>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</si>
  <si>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</si>
  <si>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</si>
  <si>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</si>
  <si>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</si>
  <si>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</si>
  <si>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</si>
  <si>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</si>
  <si>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</si>
  <si>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</si>
  <si>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</si>
  <si>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</si>
  <si>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</si>
  <si>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</si>
  <si>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</si>
  <si>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</si>
  <si>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</si>
  <si>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</si>
  <si>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</si>
  <si>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</si>
  <si>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</si>
  <si>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</si>
  <si>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</si>
  <si>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</si>
  <si>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</si>
  <si>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</si>
  <si>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</si>
  <si>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</si>
  <si>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</si>
  <si>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</si>
  <si>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</si>
  <si>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</si>
  <si>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</si>
  <si>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</si>
  <si>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</si>
  <si>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</si>
  <si>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</si>
  <si>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</si>
  <si>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</si>
  <si>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</si>
  <si>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</si>
  <si>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</si>
  <si>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</si>
  <si>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</si>
  <si>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</si>
  <si>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</si>
  <si>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</si>
  <si>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</si>
  <si>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</si>
  <si>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</si>
  <si>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</si>
  <si>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</si>
  <si>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</si>
  <si>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</si>
  <si>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</si>
  <si>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</si>
  <si>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</si>
  <si>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</si>
  <si>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</si>
  <si>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</si>
  <si>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</si>
  <si>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</si>
  <si>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</si>
  <si>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</si>
  <si>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</si>
  <si>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</si>
  <si>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</si>
  <si>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</si>
  <si>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</si>
  <si>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</si>
  <si>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</si>
  <si>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</si>
  <si>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</si>
  <si>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</si>
  <si>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</si>
  <si>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</si>
  <si>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</si>
  <si>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</si>
  <si>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</si>
  <si>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</si>
  <si>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</si>
  <si>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</si>
  <si>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</si>
  <si>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</si>
  <si>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</si>
  <si>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</si>
  <si>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</si>
  <si>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</si>
  <si>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</si>
  <si>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</si>
  <si>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</si>
  <si>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</si>
  <si>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</si>
  <si>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</si>
  <si>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</si>
  <si>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</si>
  <si>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</si>
  <si>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</si>
  <si>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</si>
  <si>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</si>
  <si>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</si>
  <si>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</si>
  <si>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</si>
  <si>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</si>
  <si>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</si>
  <si>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</si>
  <si>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</si>
  <si>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</si>
  <si>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</si>
  <si>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</si>
  <si>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</si>
  <si>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</si>
  <si>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</si>
  <si>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</si>
  <si>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</si>
  <si>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</si>
  <si>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</si>
  <si>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</si>
  <si>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</si>
  <si>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</si>
  <si>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</si>
  <si>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</si>
  <si>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</si>
  <si>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</si>
  <si>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</si>
  <si>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</si>
  <si>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</si>
  <si>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</si>
  <si>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</si>
  <si>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</si>
  <si>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</si>
  <si>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</si>
  <si>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</si>
  <si>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</si>
  <si>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</si>
  <si>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</si>
  <si>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</si>
  <si>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</si>
  <si>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</si>
  <si>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</si>
  <si>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</si>
  <si>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</si>
  <si>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</si>
  <si>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</si>
  <si>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</si>
  <si>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</si>
  <si>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</si>
  <si>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</si>
  <si>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</si>
  <si>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</si>
  <si>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</si>
  <si>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</si>
  <si>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</si>
  <si>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</si>
  <si>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</si>
  <si>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</si>
  <si>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</si>
  <si>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</si>
  <si>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</si>
  <si>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</si>
  <si>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</si>
  <si>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</si>
  <si>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</si>
  <si>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</si>
  <si>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</si>
  <si>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</si>
  <si>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</si>
  <si>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</si>
  <si>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</si>
  <si>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</si>
  <si>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</si>
  <si>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</si>
  <si>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</si>
  <si>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</si>
  <si>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</si>
  <si>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</si>
  <si>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</si>
  <si>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</si>
  <si>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</si>
  <si>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</si>
  <si>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</si>
  <si>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</si>
  <si>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</si>
  <si>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</si>
  <si>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</si>
  <si>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</si>
  <si>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</si>
  <si>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</si>
  <si>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</si>
  <si>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</si>
  <si>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</si>
  <si>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</si>
  <si>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</si>
  <si>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</si>
  <si>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</si>
  <si>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</si>
  <si>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</si>
  <si>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</si>
  <si>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</si>
  <si>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</si>
  <si>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</si>
  <si>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</si>
  <si>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</si>
  <si>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</si>
  <si>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</si>
  <si>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</si>
  <si>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</si>
  <si>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</si>
  <si>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</si>
  <si>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</si>
  <si>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</si>
  <si>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</si>
  <si>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</si>
  <si>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</si>
  <si>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</si>
  <si>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</si>
  <si>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</si>
  <si>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</si>
  <si>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</si>
  <si>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</si>
  <si>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</si>
  <si>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</si>
  <si>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</si>
  <si>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</si>
  <si>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</si>
  <si>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</si>
  <si>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</si>
  <si>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</si>
  <si>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</si>
  <si>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</si>
  <si>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</si>
  <si>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</si>
  <si>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</si>
  <si>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</si>
  <si>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</si>
  <si>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</si>
  <si>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</si>
  <si>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</si>
  <si>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</si>
  <si>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</si>
  <si>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</si>
  <si>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</si>
  <si>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</si>
  <si>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</si>
  <si>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</si>
  <si>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</si>
  <si>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</si>
  <si>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</si>
  <si>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</si>
  <si>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</si>
  <si>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</si>
  <si>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</si>
  <si>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</si>
  <si>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</si>
  <si>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</si>
  <si>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</si>
  <si>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</si>
  <si>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</si>
  <si>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</si>
  <si>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</si>
  <si>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</si>
  <si>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</si>
  <si>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</si>
  <si>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</si>
  <si>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</si>
  <si>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</si>
  <si>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</si>
  <si>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</si>
  <si>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</si>
  <si>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</si>
  <si>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</si>
  <si>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</si>
  <si>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</si>
  <si>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</si>
  <si>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</si>
  <si>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</si>
  <si>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</si>
  <si>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</si>
  <si>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</si>
  <si>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</si>
  <si>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</si>
  <si>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</si>
  <si>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</si>
  <si>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</si>
  <si>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</si>
  <si>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</si>
  <si>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</si>
  <si>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</si>
  <si>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</si>
  <si>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</si>
  <si>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</si>
  <si>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</si>
  <si>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</si>
  <si>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</si>
  <si>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</si>
  <si>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</si>
  <si>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</si>
  <si>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</si>
  <si>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</si>
  <si>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</si>
  <si>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</si>
  <si>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</si>
  <si>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</si>
  <si>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</si>
  <si>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</si>
  <si>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</si>
  <si>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</si>
  <si>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</si>
  <si>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</si>
  <si>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</si>
  <si>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</si>
  <si>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</si>
  <si>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</si>
  <si>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</si>
  <si>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</si>
  <si>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</si>
  <si>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</si>
  <si>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</si>
  <si>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</si>
  <si>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</si>
  <si>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</si>
  <si>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</si>
  <si>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</si>
  <si>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</si>
  <si>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</si>
  <si>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</si>
  <si>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</si>
  <si>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</si>
  <si>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</si>
  <si>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</si>
  <si>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</si>
  <si>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</si>
  <si>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</si>
  <si>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</si>
  <si>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</si>
  <si>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</si>
  <si>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</si>
  <si>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</si>
  <si>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</si>
  <si>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</si>
  <si>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</si>
  <si>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</si>
  <si>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</si>
  <si>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</si>
  <si>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</si>
  <si>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</si>
  <si>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</si>
  <si>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</si>
  <si>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</si>
  <si>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</si>
  <si>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</si>
  <si>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</si>
  <si>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</si>
  <si>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</si>
  <si>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</si>
  <si>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</si>
  <si>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</si>
  <si>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</si>
  <si>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</si>
  <si>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</si>
  <si>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</si>
  <si>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</si>
  <si>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</si>
  <si>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</si>
  <si>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</si>
  <si>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</si>
  <si>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</si>
  <si>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</si>
  <si>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</si>
  <si>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</si>
  <si>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</si>
  <si>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</si>
  <si>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</si>
  <si>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</si>
  <si>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</si>
  <si>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</si>
  <si>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</si>
  <si>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</si>
  <si>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</si>
  <si>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</si>
  <si>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</si>
  <si>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</si>
  <si>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</si>
  <si>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</si>
  <si>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</si>
  <si>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</si>
  <si>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</si>
  <si>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</si>
  <si>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</si>
  <si>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</si>
  <si>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</si>
  <si>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</si>
  <si>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</si>
  <si>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</si>
  <si>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</si>
  <si>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</si>
  <si>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</si>
  <si>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</si>
  <si>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</si>
  <si>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</si>
  <si>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</si>
  <si>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</si>
  <si>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</si>
  <si>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</si>
  <si>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</si>
  <si>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</si>
  <si>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</si>
  <si>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</si>
  <si>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</si>
  <si>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</si>
  <si>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</si>
  <si>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</si>
  <si>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</si>
  <si>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</si>
  <si>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</si>
  <si>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</si>
  <si>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</si>
  <si>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</si>
  <si>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</si>
  <si>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</si>
  <si>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</si>
  <si>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</si>
  <si>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</si>
  <si>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</si>
  <si>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</si>
  <si>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</si>
  <si>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</si>
  <si>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</si>
  <si>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</si>
  <si>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</si>
  <si>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</si>
  <si>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</si>
  <si>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</si>
  <si>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</si>
  <si>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</si>
  <si>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</si>
  <si>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</si>
  <si>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</si>
  <si>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</si>
  <si>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</si>
  <si>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</si>
  <si>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</si>
  <si>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</si>
  <si>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</si>
  <si>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</si>
  <si>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</si>
  <si>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</si>
  <si>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</si>
  <si>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</si>
  <si>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</si>
  <si>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</si>
  <si>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</si>
  <si>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</si>
  <si>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</si>
  <si>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</si>
  <si>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</si>
  <si>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</si>
  <si>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</si>
  <si>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</si>
  <si>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</si>
  <si>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</si>
  <si>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</si>
  <si>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</si>
  <si>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</si>
  <si>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</si>
  <si>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</si>
  <si>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</si>
  <si>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</si>
  <si>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</si>
  <si>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</si>
  <si>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</si>
  <si>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</si>
  <si>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</si>
  <si>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</si>
  <si>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</si>
  <si>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</si>
  <si>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</si>
  <si>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</si>
  <si>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</si>
  <si>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</si>
  <si>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</si>
  <si>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</si>
  <si>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</si>
  <si>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</si>
  <si>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</si>
  <si>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</si>
  <si>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</si>
  <si>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</si>
  <si>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</si>
  <si>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</si>
  <si>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</si>
  <si>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</si>
  <si>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</si>
  <si>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</si>
  <si>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</si>
  <si>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</si>
  <si>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</si>
  <si>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</si>
  <si>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</si>
  <si>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</si>
  <si>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</si>
  <si>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</si>
  <si>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</si>
  <si>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</si>
  <si>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</si>
  <si>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</si>
  <si>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</si>
  <si>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</si>
  <si>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</si>
  <si>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</si>
  <si>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</si>
  <si>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</si>
  <si>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</si>
  <si>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</si>
  <si>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</si>
  <si>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</si>
  <si>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</si>
  <si>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</si>
  <si>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</si>
  <si>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</si>
  <si>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</si>
  <si>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</si>
  <si>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</si>
  <si>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</si>
  <si>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</si>
  <si>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</si>
  <si>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</si>
  <si>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</si>
  <si>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</si>
  <si>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</si>
  <si>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</si>
  <si>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</si>
  <si>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</si>
  <si>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</si>
  <si>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</si>
  <si>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</si>
  <si>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</si>
  <si>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</si>
  <si>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</si>
  <si>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</si>
  <si>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</si>
  <si>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</si>
  <si>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</si>
  <si>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</si>
  <si>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</si>
  <si>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</si>
  <si>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</si>
  <si>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</si>
  <si>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</si>
  <si>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</si>
  <si>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</si>
  <si>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</si>
  <si>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</si>
  <si>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</si>
  <si>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</si>
  <si>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</si>
  <si>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</si>
  <si>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</si>
  <si>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</si>
  <si>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</si>
  <si>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</si>
  <si>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</si>
  <si>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</si>
  <si>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</si>
  <si>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</si>
  <si>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</si>
  <si>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</si>
  <si>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</si>
  <si>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</si>
  <si>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</si>
  <si>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</si>
  <si>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</si>
  <si>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</si>
  <si>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</si>
  <si>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</si>
  <si>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</si>
  <si>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</si>
  <si>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</si>
  <si>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</si>
  <si>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</si>
  <si>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</si>
  <si>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</si>
  <si>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</si>
  <si>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</si>
  <si>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</si>
  <si>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</si>
  <si>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</si>
  <si>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</si>
  <si>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</si>
  <si>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</si>
  <si>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</si>
  <si>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</si>
  <si>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</si>
  <si>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</si>
  <si>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</si>
  <si>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</si>
  <si>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</si>
  <si>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</si>
  <si>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</si>
  <si>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</si>
  <si>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</si>
  <si>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</si>
  <si>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</si>
  <si>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</si>
  <si>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</si>
  <si>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</si>
  <si>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</si>
  <si>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</si>
  <si>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</si>
  <si>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</si>
  <si>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</si>
  <si>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</si>
  <si>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</si>
  <si>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</si>
  <si>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</si>
  <si>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</si>
  <si>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</si>
  <si>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</si>
  <si>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</si>
  <si>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</si>
  <si>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</si>
  <si>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</si>
  <si>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</si>
  <si>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</si>
  <si>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</si>
  <si>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</si>
  <si>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</si>
  <si>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</si>
  <si>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</si>
  <si>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</si>
  <si>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</si>
  <si>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</si>
  <si>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</si>
  <si>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</si>
  <si>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</si>
  <si>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</si>
  <si>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</si>
  <si>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</si>
  <si>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</si>
  <si>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</si>
  <si>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</si>
  <si>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</si>
  <si>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</si>
  <si>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</si>
  <si>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</si>
  <si>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</si>
  <si>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</si>
  <si>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</si>
  <si>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</si>
  <si>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</si>
  <si>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</si>
  <si>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</si>
  <si>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</si>
  <si>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</si>
  <si>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</si>
  <si>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</si>
  <si>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</si>
  <si>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</si>
  <si>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</si>
  <si>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</si>
  <si>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</si>
  <si>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</si>
  <si>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</si>
  <si>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</si>
  <si>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</si>
  <si>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</si>
  <si>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</si>
  <si>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</si>
  <si>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</si>
  <si>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</si>
  <si>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</si>
  <si>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</si>
  <si>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</si>
  <si>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</si>
  <si>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</si>
  <si>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</si>
  <si>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</si>
  <si>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</si>
  <si>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</si>
  <si>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</si>
  <si>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</si>
  <si>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</si>
  <si>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</si>
  <si>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</si>
  <si>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</si>
  <si>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</si>
  <si>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</si>
  <si>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</si>
  <si>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</si>
  <si>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</si>
  <si>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</si>
  <si>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</si>
  <si>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</si>
  <si>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</si>
  <si>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</si>
  <si>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</si>
  <si>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</si>
  <si>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</si>
  <si>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</si>
  <si>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</si>
  <si>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</si>
  <si>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</si>
  <si>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</si>
  <si>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</si>
  <si>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</si>
  <si>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</si>
  <si>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</si>
  <si>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</si>
  <si>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</si>
  <si>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</si>
  <si>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</si>
  <si>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</si>
  <si>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</si>
  <si>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</si>
  <si>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</si>
  <si>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</si>
  <si>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</si>
  <si>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</si>
  <si>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</si>
  <si>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</si>
  <si>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</si>
  <si>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</si>
  <si>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</si>
  <si>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</si>
  <si>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</si>
  <si>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</si>
  <si>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</si>
  <si>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</si>
  <si>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</si>
  <si>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</si>
  <si>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</si>
  <si>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</si>
  <si>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</si>
  <si>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</si>
  <si>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</si>
  <si>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</si>
  <si>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</si>
  <si>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</si>
  <si>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</si>
  <si>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</si>
  <si>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</si>
  <si>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</si>
  <si>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</si>
  <si>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</si>
  <si>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</si>
  <si>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</si>
  <si>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</si>
  <si>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</si>
  <si>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</si>
  <si>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</si>
  <si>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</si>
  <si>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</si>
  <si>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</si>
  <si>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</si>
  <si>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</si>
  <si>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</si>
  <si>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</si>
  <si>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</si>
  <si>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</si>
  <si>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</si>
  <si>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</si>
  <si>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</si>
  <si>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</si>
  <si>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</si>
  <si>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</si>
  <si>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</si>
  <si>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</si>
  <si>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</si>
  <si>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</si>
  <si>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</si>
  <si>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</si>
  <si>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</si>
  <si>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</si>
  <si>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</si>
  <si>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</si>
  <si>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</si>
  <si>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</si>
  <si>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</si>
  <si>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</si>
  <si>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</si>
  <si>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</si>
  <si>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</si>
  <si>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</si>
  <si>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</si>
  <si>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</si>
  <si>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</si>
  <si>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</si>
  <si>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</si>
  <si>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</si>
  <si>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</si>
  <si>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</si>
  <si>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</si>
  <si>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</si>
  <si>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</si>
  <si>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</si>
  <si>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</si>
  <si>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</si>
  <si>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</si>
  <si>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</si>
  <si>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</si>
  <si>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</si>
  <si>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</si>
  <si>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</si>
  <si>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</si>
  <si>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</si>
  <si>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</si>
  <si>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</si>
  <si>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</si>
  <si>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</si>
  <si>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</si>
  <si>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</si>
  <si>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</si>
  <si>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</si>
  <si>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</si>
  <si>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</si>
  <si>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</si>
  <si>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</si>
  <si>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</si>
  <si>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</si>
  <si>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</si>
  <si>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</si>
  <si>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</si>
  <si>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</si>
  <si>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</si>
  <si>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</si>
  <si>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</si>
  <si>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</si>
  <si>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</si>
  <si>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</si>
  <si>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</si>
  <si>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</si>
  <si>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</si>
  <si>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</si>
  <si>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</si>
  <si>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</si>
  <si>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</si>
  <si>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</si>
  <si>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</si>
  <si>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</si>
  <si>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</si>
  <si>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</si>
  <si>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</si>
  <si>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</si>
  <si>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</si>
  <si>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</si>
  <si>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</si>
  <si>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</si>
  <si>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</si>
  <si>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</si>
  <si>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</si>
  <si>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</si>
  <si>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</si>
  <si>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</si>
  <si>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</si>
  <si>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</si>
  <si>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</si>
  <si>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</si>
  <si>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</si>
  <si>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</si>
  <si>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</si>
  <si>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</si>
  <si>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</si>
  <si>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</si>
  <si>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</si>
  <si>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</si>
  <si>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</si>
  <si>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</si>
  <si>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</si>
  <si>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</si>
  <si>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</si>
  <si>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</si>
  <si>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</si>
  <si>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</si>
  <si>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</si>
  <si>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</si>
  <si>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</si>
  <si>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</si>
  <si>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</si>
  <si>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</si>
  <si>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</si>
  <si>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</si>
  <si>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</si>
  <si>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</si>
  <si>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</si>
  <si>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</si>
  <si>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</si>
  <si>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</si>
  <si>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</si>
  <si>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</si>
  <si>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</si>
  <si>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</si>
  <si>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</si>
  <si>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</si>
  <si>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</si>
  <si>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</si>
  <si>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</si>
  <si>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</si>
  <si>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</si>
  <si>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</si>
  <si>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</si>
  <si>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</si>
  <si>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</si>
  <si>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</si>
  <si>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</si>
  <si>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</si>
  <si>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</si>
  <si>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</si>
  <si>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</si>
  <si>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</si>
  <si>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</si>
  <si>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</si>
  <si>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</si>
  <si>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</si>
  <si>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</si>
  <si>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</si>
  <si>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</si>
  <si>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</si>
  <si>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</si>
  <si>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</si>
  <si>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</si>
  <si>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</si>
  <si>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</si>
  <si>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</si>
  <si>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</si>
  <si>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</si>
  <si>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</si>
  <si>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</si>
  <si>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</si>
  <si>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</si>
  <si>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</si>
  <si>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</si>
  <si>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</si>
  <si>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</si>
  <si>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</si>
  <si>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</si>
  <si>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</si>
  <si>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</si>
  <si>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</si>
  <si>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</si>
  <si>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</si>
  <si>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</si>
  <si>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</si>
  <si>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</si>
  <si>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</si>
  <si>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</si>
  <si>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</si>
  <si>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</si>
  <si>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</si>
  <si>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</si>
  <si>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</si>
  <si>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</si>
  <si>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</si>
  <si>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</si>
  <si>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</si>
  <si>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</si>
  <si>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</si>
  <si>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</si>
  <si>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</si>
  <si>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</si>
  <si>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</si>
  <si>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</si>
  <si>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</si>
  <si>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</si>
  <si>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</si>
  <si>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</si>
  <si>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</si>
  <si>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</si>
  <si>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</si>
  <si>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</si>
  <si>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</si>
  <si>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</si>
  <si>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</si>
  <si>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</si>
  <si>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</si>
  <si>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</si>
  <si>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</si>
  <si>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</si>
  <si>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</si>
  <si>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</si>
  <si>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</si>
  <si>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</si>
  <si>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</si>
  <si>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</si>
  <si>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</si>
  <si>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</si>
  <si>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</si>
  <si>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</si>
  <si>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</si>
  <si>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</si>
  <si>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</si>
  <si>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</si>
  <si>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</si>
  <si>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</si>
  <si>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</si>
  <si>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</si>
  <si>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</si>
  <si>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</si>
  <si>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</si>
  <si>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</si>
  <si>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</si>
  <si>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</si>
  <si>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</si>
  <si>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</si>
  <si>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</si>
  <si>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</si>
  <si>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</si>
  <si>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</si>
  <si>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</si>
  <si>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</si>
  <si>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</si>
  <si>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</si>
  <si>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</si>
  <si>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</si>
  <si>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</si>
  <si>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</si>
  <si>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</si>
  <si>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</si>
  <si>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</si>
  <si>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</si>
  <si>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</si>
  <si>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</si>
  <si>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</si>
  <si>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</si>
  <si>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</si>
  <si>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</si>
  <si>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</si>
  <si>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</si>
  <si>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</si>
  <si>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</si>
  <si>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</si>
  <si>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</si>
  <si>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</si>
  <si>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</si>
  <si>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</si>
  <si>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</si>
  <si>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</si>
  <si>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</si>
  <si>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</si>
  <si>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</si>
  <si>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</si>
  <si>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</si>
  <si>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</si>
  <si>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</si>
  <si>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</si>
  <si>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</si>
  <si>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</si>
  <si>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</si>
  <si>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</si>
  <si>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</si>
  <si>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</si>
  <si>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</si>
  <si>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</si>
  <si>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</si>
  <si>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</si>
  <si>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</si>
  <si>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</si>
  <si>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</si>
  <si>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</si>
  <si>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</si>
  <si>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</si>
  <si>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</si>
  <si>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</si>
  <si>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</si>
  <si>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</si>
  <si>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</si>
  <si>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</si>
  <si>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</si>
  <si>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</si>
  <si>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</si>
  <si>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</si>
  <si>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</si>
  <si>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</si>
  <si>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</si>
  <si>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</si>
  <si>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</si>
  <si>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</si>
  <si>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</si>
  <si>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</si>
  <si>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</si>
  <si>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</si>
  <si>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</si>
  <si>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</si>
  <si>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</si>
  <si>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</si>
  <si>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</si>
  <si>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</si>
  <si>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</si>
  <si>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</si>
  <si>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</si>
  <si>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</si>
  <si>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</si>
  <si>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</si>
  <si>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</si>
  <si>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</si>
  <si>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</si>
  <si>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</si>
  <si>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</si>
  <si>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</si>
  <si>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</si>
  <si>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</si>
  <si>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</si>
  <si>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</si>
  <si>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</si>
  <si>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</si>
  <si>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</si>
  <si>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</si>
  <si>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</si>
  <si>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</si>
  <si>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</si>
  <si>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</si>
  <si>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</si>
  <si>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</si>
  <si>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</si>
  <si>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</si>
  <si>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</si>
  <si>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</si>
  <si>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</si>
  <si>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</si>
  <si>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</si>
  <si>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</si>
  <si>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</si>
  <si>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</si>
  <si>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</si>
  <si>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</si>
  <si>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</si>
  <si>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</si>
  <si>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</si>
  <si>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</si>
  <si>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</si>
  <si>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</si>
  <si>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</si>
  <si>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</si>
  <si>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</si>
  <si>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</si>
  <si>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</si>
  <si>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</si>
  <si>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</si>
  <si>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</si>
  <si>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</si>
  <si>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</si>
  <si>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</si>
  <si>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</si>
  <si>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</si>
  <si>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</si>
  <si>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</si>
  <si>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</si>
  <si>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</si>
  <si>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</si>
  <si>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</si>
  <si>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</si>
  <si>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</si>
  <si>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</si>
  <si>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</si>
  <si>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</si>
  <si>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</si>
  <si>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</si>
  <si>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</si>
  <si>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</si>
  <si>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</si>
  <si>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</si>
  <si>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</si>
  <si>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</si>
  <si>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</si>
  <si>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</si>
  <si>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</si>
  <si>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</si>
  <si>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</si>
  <si>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</si>
  <si>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</si>
  <si>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</si>
  <si>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</si>
  <si>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</si>
  <si>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</si>
  <si>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</si>
  <si>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</si>
  <si>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</si>
  <si>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</si>
  <si>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</si>
  <si>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</si>
  <si>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</si>
  <si>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</si>
  <si>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</si>
  <si>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</si>
  <si>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</si>
  <si>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</si>
  <si>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</si>
  <si>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</si>
  <si>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</si>
  <si>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</si>
  <si>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</si>
  <si>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</si>
  <si>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</si>
  <si>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</si>
  <si>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</si>
  <si>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</si>
  <si>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</si>
  <si>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</si>
  <si>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</si>
  <si>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</si>
  <si>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</si>
  <si>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</si>
  <si>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</si>
  <si>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</si>
  <si>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</si>
  <si>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</si>
  <si>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</si>
  <si>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</si>
  <si>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</si>
  <si>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</si>
  <si>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</si>
  <si>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</si>
  <si>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</si>
  <si>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</si>
  <si>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</si>
  <si>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</si>
  <si>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</si>
  <si>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</si>
  <si>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</si>
  <si>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</si>
  <si>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</si>
  <si>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</si>
  <si>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</si>
  <si>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</si>
  <si>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</si>
  <si>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</si>
  <si>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</si>
  <si>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</si>
  <si>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</si>
  <si>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</si>
  <si>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</si>
  <si>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</si>
  <si>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</si>
  <si>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</si>
  <si>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</si>
  <si>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</si>
  <si>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</si>
  <si>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</si>
  <si>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</si>
  <si>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</si>
  <si>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</si>
  <si>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</si>
  <si>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</si>
  <si>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</si>
  <si>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</si>
  <si>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</si>
  <si>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</si>
  <si>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</si>
  <si>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</si>
  <si>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</si>
  <si>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</si>
  <si>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</si>
  <si>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</si>
  <si>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</si>
  <si>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</si>
  <si>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</si>
  <si>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</si>
  <si>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</si>
  <si>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</si>
  <si>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</si>
  <si>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</si>
  <si>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</si>
  <si>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</si>
  <si>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</si>
  <si>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</si>
  <si>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</si>
  <si>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</si>
  <si>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</si>
  <si>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</si>
  <si>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</si>
  <si>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</si>
  <si>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</si>
  <si>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</si>
  <si>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</si>
  <si>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</si>
  <si>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</si>
  <si>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</si>
  <si>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</si>
  <si>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</si>
  <si>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</si>
  <si>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</si>
  <si>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</si>
  <si>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</si>
  <si>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</si>
  <si>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</si>
  <si>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</si>
  <si>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</si>
  <si>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</si>
  <si>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</si>
  <si>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</si>
  <si>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</si>
  <si>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</si>
  <si>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</si>
  <si>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</si>
  <si>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</si>
  <si>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</si>
  <si>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</si>
  <si>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</si>
  <si>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</si>
  <si>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</si>
  <si>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</si>
  <si>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</si>
  <si>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</si>
  <si>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</si>
  <si>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</si>
  <si>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</si>
  <si>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</si>
  <si>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</si>
  <si>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</si>
  <si>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</si>
  <si>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</si>
  <si>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</si>
  <si>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</si>
  <si>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</si>
  <si>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</si>
  <si>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</si>
  <si>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</si>
  <si>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</si>
  <si>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</si>
  <si>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</si>
  <si>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</si>
  <si>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</si>
  <si>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</si>
  <si>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</si>
  <si>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</si>
  <si>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</si>
  <si>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</si>
  <si>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</si>
  <si>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</si>
  <si>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</si>
  <si>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</si>
  <si>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</si>
  <si>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</si>
  <si>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</si>
  <si>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</si>
  <si>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</si>
  <si>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</si>
  <si>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</si>
  <si>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</si>
  <si>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</si>
  <si>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</si>
  <si>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</si>
  <si>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</si>
  <si>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</si>
  <si>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</si>
  <si>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</si>
  <si>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</si>
  <si>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</si>
  <si>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</si>
  <si>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</si>
  <si>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</si>
  <si>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</si>
  <si>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</si>
  <si>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</si>
  <si>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</si>
  <si>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</si>
  <si>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</si>
  <si>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</si>
  <si>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</si>
  <si>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</si>
  <si>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</si>
  <si>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</si>
  <si>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</si>
  <si>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</si>
  <si>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</si>
  <si>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</si>
  <si>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</si>
  <si>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</si>
  <si>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</si>
  <si>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</si>
  <si>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</si>
  <si>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</si>
  <si>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</si>
  <si>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</si>
  <si>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</si>
  <si>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</si>
  <si>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</si>
  <si>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</si>
  <si>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</si>
  <si>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</si>
  <si>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</si>
  <si>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</si>
  <si>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</si>
  <si>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</si>
  <si>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</si>
  <si>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</si>
  <si>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</si>
  <si>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</si>
  <si>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</si>
  <si>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</si>
  <si>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</si>
  <si>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</si>
  <si>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</si>
  <si>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</si>
  <si>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</si>
  <si>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</si>
  <si>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</si>
  <si>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</si>
  <si>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</si>
  <si>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</si>
  <si>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</si>
  <si>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</si>
  <si>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</si>
  <si>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</si>
  <si>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</si>
  <si>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</si>
  <si>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</si>
  <si>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</si>
  <si>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</si>
  <si>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</si>
  <si>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</si>
  <si>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</si>
  <si>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</si>
  <si>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</si>
  <si>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</si>
  <si>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</si>
  <si>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</si>
  <si>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</si>
  <si>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</si>
  <si>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</si>
  <si>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</si>
  <si>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</si>
  <si>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</si>
  <si>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</si>
  <si>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</si>
  <si>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</si>
  <si>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</si>
  <si>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</si>
  <si>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</si>
  <si>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</si>
  <si>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</si>
  <si>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</si>
  <si>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</si>
  <si>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</si>
  <si>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</si>
  <si>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</si>
  <si>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</si>
  <si>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</si>
  <si>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</si>
  <si>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</si>
  <si>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</si>
  <si>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</si>
  <si>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</si>
  <si>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</si>
  <si>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</si>
  <si>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</si>
  <si>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</si>
  <si>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</si>
  <si>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</si>
  <si>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</si>
  <si>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</si>
  <si>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</si>
  <si>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</si>
  <si>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</si>
  <si>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</si>
  <si>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</si>
  <si>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</si>
  <si>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</si>
  <si>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</si>
  <si>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</si>
  <si>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</si>
  <si>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</si>
  <si>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</si>
  <si>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</si>
  <si>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</si>
  <si>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</si>
  <si>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</si>
  <si>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</si>
  <si>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</si>
  <si>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</si>
  <si>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</si>
  <si>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</si>
  <si>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</si>
  <si>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</si>
  <si>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</si>
  <si>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</si>
  <si>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</si>
  <si>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</si>
  <si>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</si>
  <si>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</si>
  <si>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</si>
  <si>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</si>
  <si>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</si>
  <si>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</si>
  <si>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</si>
  <si>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</si>
  <si>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</si>
  <si>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</si>
  <si>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</si>
  <si>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</si>
  <si>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</si>
  <si>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</si>
  <si>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</si>
  <si>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</si>
  <si>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</si>
  <si>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</si>
  <si>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</si>
  <si>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</si>
  <si>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</si>
  <si>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</si>
  <si>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</si>
  <si>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</si>
  <si>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</si>
  <si>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</si>
  <si>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</si>
  <si>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</si>
  <si>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</si>
  <si>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</si>
  <si>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</si>
  <si>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</si>
  <si>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</si>
  <si>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</si>
  <si>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</si>
  <si>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</si>
  <si>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</si>
  <si>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</si>
  <si>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</si>
  <si>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</si>
  <si>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</si>
  <si>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</si>
  <si>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</si>
  <si>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</si>
  <si>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</si>
  <si>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</si>
  <si>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</si>
  <si>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</si>
  <si>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</si>
  <si>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</si>
  <si>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</si>
  <si>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</si>
  <si>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</si>
  <si>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</si>
  <si>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</si>
  <si>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</si>
  <si>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</si>
  <si>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</si>
  <si>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</si>
  <si>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</si>
  <si>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</si>
  <si>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</si>
  <si>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</si>
  <si>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</si>
  <si>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</si>
  <si>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</si>
  <si>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</si>
  <si>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</si>
  <si>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</si>
  <si>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</si>
  <si>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</si>
  <si>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</si>
  <si>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</si>
  <si>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</si>
  <si>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</si>
  <si>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</si>
  <si>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</si>
  <si>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</si>
  <si>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</si>
  <si>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</si>
  <si>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</si>
  <si>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</si>
  <si>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</si>
  <si>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</si>
  <si>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</si>
  <si>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</si>
  <si>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</si>
  <si>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</si>
  <si>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</si>
  <si>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</si>
  <si>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</si>
  <si>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</si>
  <si>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</si>
  <si>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</si>
  <si>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</si>
  <si>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</si>
  <si>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</si>
  <si>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</si>
  <si>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</si>
  <si>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</si>
  <si>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</si>
  <si>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</si>
  <si>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</si>
  <si>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</si>
  <si>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</si>
  <si>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</si>
  <si>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</si>
  <si>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</si>
  <si>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</si>
  <si>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</si>
  <si>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</si>
  <si>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</si>
  <si>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</si>
  <si>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</si>
  <si>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</si>
  <si>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</si>
  <si>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</si>
  <si>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</si>
  <si>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</si>
  <si>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</si>
  <si>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</si>
  <si>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</si>
  <si>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</si>
  <si>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</si>
  <si>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</si>
  <si>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</si>
  <si>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</si>
  <si>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</si>
  <si>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</si>
  <si>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</si>
  <si>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</si>
  <si>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</si>
  <si>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</si>
  <si>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</si>
  <si>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</si>
  <si>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</si>
  <si>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</si>
  <si>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</si>
  <si>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</si>
  <si>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</si>
  <si>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</si>
  <si>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</si>
  <si>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</si>
  <si>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</si>
  <si>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</si>
  <si>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</si>
  <si>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</si>
  <si>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</si>
  <si>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</si>
  <si>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</si>
  <si>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</si>
  <si>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</si>
  <si>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</si>
  <si>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</si>
  <si>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</si>
  <si>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</si>
  <si>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</si>
  <si>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</si>
  <si>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</si>
  <si>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</si>
  <si>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</si>
  <si>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</si>
  <si>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</si>
  <si>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</si>
  <si>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</si>
  <si>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</si>
  <si>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</si>
  <si>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</si>
  <si>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</si>
  <si>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</si>
  <si>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</si>
  <si>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</si>
  <si>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</si>
  <si>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</si>
  <si>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</si>
  <si>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</si>
  <si>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</si>
  <si>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</si>
  <si>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</si>
  <si>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</si>
  <si>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</si>
  <si>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</si>
  <si>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</si>
  <si>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</si>
  <si>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</si>
  <si>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</si>
  <si>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</si>
  <si>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</si>
  <si>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</si>
  <si>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</si>
  <si>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</si>
  <si>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</si>
  <si>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</si>
  <si>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</si>
  <si>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</si>
  <si>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</si>
  <si>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</si>
  <si>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</si>
  <si>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</si>
  <si>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</si>
  <si>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</si>
  <si>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</si>
  <si>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</si>
  <si>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</si>
  <si>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</si>
  <si>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</si>
  <si>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</si>
  <si>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</si>
  <si>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</si>
  <si>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</si>
  <si>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</si>
  <si>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</si>
  <si>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</si>
  <si>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</si>
  <si>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</si>
  <si>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</si>
  <si>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</si>
  <si>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</si>
  <si>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</si>
  <si>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</si>
  <si>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</si>
  <si>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</si>
  <si>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</si>
  <si>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</si>
  <si>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</si>
  <si>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</si>
  <si>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</si>
  <si>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</si>
  <si>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</si>
  <si>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</si>
  <si>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</si>
  <si>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</si>
  <si>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</si>
  <si>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</si>
  <si>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</si>
  <si>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</si>
  <si>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</si>
  <si>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</si>
  <si>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</si>
  <si>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</si>
  <si>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</si>
  <si>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</si>
  <si>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</si>
  <si>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</si>
  <si>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</si>
  <si>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</si>
  <si>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</si>
  <si>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</si>
  <si>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</si>
  <si>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</si>
  <si>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</si>
  <si>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</si>
  <si>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</si>
  <si>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</si>
  <si>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</si>
  <si>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</si>
  <si>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</si>
  <si>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</si>
  <si>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</si>
  <si>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</si>
  <si>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</si>
  <si>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</si>
  <si>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</si>
  <si>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</si>
  <si>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</si>
  <si>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</si>
  <si>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</si>
  <si>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</si>
  <si>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</si>
  <si>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</si>
  <si>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</si>
  <si>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</si>
  <si>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</si>
  <si>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</si>
  <si>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</si>
  <si>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</si>
  <si>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</si>
  <si>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</si>
  <si>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</si>
  <si>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</si>
  <si>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</si>
  <si>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</si>
  <si>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</si>
  <si>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</si>
  <si>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</si>
  <si>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</si>
  <si>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</si>
  <si>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</si>
  <si>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</si>
  <si>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</si>
  <si>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</si>
  <si>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</si>
  <si>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</si>
  <si>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</si>
  <si>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</si>
  <si>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</si>
  <si>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</si>
  <si>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</si>
  <si>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</si>
  <si>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</si>
  <si>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</si>
  <si>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</si>
  <si>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</si>
  <si>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</si>
  <si>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</si>
  <si>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</si>
  <si>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</si>
  <si>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</si>
  <si>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</si>
  <si>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</si>
  <si>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</si>
  <si>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</si>
  <si>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</si>
  <si>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</si>
  <si>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</si>
  <si>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</si>
  <si>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</si>
  <si>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</si>
  <si>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</si>
  <si>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</si>
  <si>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</si>
  <si>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</si>
  <si>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</si>
  <si>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</si>
  <si>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</si>
  <si>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</si>
  <si>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</si>
  <si>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</si>
  <si>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</si>
  <si>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</si>
  <si>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</si>
  <si>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</si>
  <si>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</si>
  <si>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</si>
  <si>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</si>
  <si>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</si>
  <si>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</si>
  <si>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</si>
  <si>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</si>
  <si>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</si>
  <si>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</si>
  <si>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</si>
  <si>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</si>
  <si>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</si>
  <si>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</si>
  <si>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</si>
  <si>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</si>
  <si>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</si>
  <si>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</si>
  <si>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</si>
  <si>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</si>
  <si>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</si>
  <si>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</si>
  <si>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</si>
  <si>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</si>
  <si>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</si>
  <si>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</si>
  <si>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</si>
  <si>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</si>
  <si>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</si>
  <si>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</si>
  <si>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</si>
  <si>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</si>
  <si>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</si>
  <si>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</si>
  <si>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</si>
  <si>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</si>
  <si>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</si>
  <si>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</si>
  <si>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</si>
  <si>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</si>
  <si>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</si>
  <si>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</si>
  <si>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</si>
  <si>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</si>
  <si>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</si>
  <si>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</si>
  <si>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</si>
  <si>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</si>
  <si>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</si>
  <si>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</si>
  <si>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</si>
  <si>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</si>
  <si>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</si>
  <si>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</si>
  <si>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</si>
  <si>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</si>
  <si>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</si>
  <si>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</si>
  <si>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</si>
  <si>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</si>
  <si>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</si>
  <si>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</si>
  <si>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</si>
  <si>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</si>
  <si>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</si>
  <si>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</si>
  <si>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</si>
  <si>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</si>
  <si>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</si>
  <si>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</si>
  <si>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</si>
  <si>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</si>
  <si>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</si>
  <si>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</si>
  <si>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</si>
  <si>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</si>
  <si>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</si>
  <si>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</si>
  <si>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</si>
  <si>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</si>
  <si>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</si>
  <si>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</si>
  <si>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</si>
  <si>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</si>
  <si>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</si>
  <si>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</si>
  <si>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</si>
  <si>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</si>
  <si>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</si>
  <si>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</si>
  <si>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</si>
  <si>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</si>
  <si>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</si>
  <si>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</si>
  <si>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</si>
  <si>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</si>
  <si>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</si>
  <si>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</si>
  <si>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</si>
  <si>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</si>
  <si>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</si>
  <si>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</si>
  <si>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</si>
  <si>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</si>
  <si>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</si>
  <si>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</si>
  <si>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</si>
  <si>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</si>
  <si>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</si>
  <si>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</si>
  <si>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</si>
  <si>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</si>
  <si>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</si>
  <si>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</si>
  <si>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</si>
  <si>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</si>
  <si>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</si>
  <si>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</si>
  <si>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</si>
  <si>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</si>
  <si>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</si>
  <si>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</si>
  <si>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</si>
  <si>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</si>
  <si>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</si>
  <si>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</si>
  <si>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</si>
  <si>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</si>
  <si>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</si>
  <si>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</si>
  <si>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</si>
  <si>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</si>
  <si>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</si>
  <si>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</si>
  <si>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</si>
  <si>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</si>
  <si>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</si>
  <si>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</si>
  <si>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</si>
  <si>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</si>
  <si>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</si>
  <si>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</si>
  <si>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</si>
  <si>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</si>
  <si>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</si>
  <si>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</si>
  <si>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</si>
  <si>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</si>
  <si>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</si>
  <si>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</si>
  <si>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</si>
  <si>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</si>
  <si>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</si>
  <si>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</si>
  <si>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</si>
  <si>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</si>
  <si>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</si>
  <si>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</si>
  <si>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</si>
  <si>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</si>
  <si>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</si>
  <si>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</si>
  <si>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</si>
  <si>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</si>
  <si>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</si>
  <si>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</si>
  <si>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</si>
  <si>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</si>
  <si>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</si>
  <si>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</si>
  <si>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</si>
  <si>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</si>
  <si>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</si>
  <si>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</si>
  <si>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</si>
  <si>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</si>
  <si>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</si>
  <si>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</si>
  <si>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</si>
  <si>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</si>
  <si>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</si>
  <si>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</si>
  <si>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</si>
  <si>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</si>
  <si>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</si>
  <si>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</si>
  <si>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</si>
  <si>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</si>
  <si>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</si>
  <si>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</si>
  <si>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</si>
  <si>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</si>
  <si>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</si>
  <si>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</si>
  <si>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</si>
  <si>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</si>
  <si>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</si>
  <si>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</si>
  <si>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</si>
  <si>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</si>
  <si>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</si>
  <si>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</si>
  <si>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</si>
  <si>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</si>
  <si>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</si>
  <si>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</si>
  <si>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</si>
  <si>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</si>
  <si>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</si>
  <si>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</si>
  <si>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</si>
  <si>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</si>
  <si>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</si>
  <si>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</si>
  <si>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</si>
  <si>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</si>
  <si>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</si>
  <si>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</si>
  <si>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</si>
  <si>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</si>
  <si>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</si>
  <si>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</si>
  <si>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</si>
  <si>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</si>
  <si>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</si>
  <si>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</si>
  <si>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</si>
  <si>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</si>
  <si>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</si>
  <si>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</si>
  <si>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</si>
  <si>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</si>
  <si>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</si>
  <si>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</si>
  <si>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</si>
  <si>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</si>
  <si>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</si>
  <si>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</si>
  <si>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</si>
  <si>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</si>
  <si>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</si>
  <si>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</si>
  <si>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</si>
  <si>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</si>
  <si>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</si>
  <si>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</si>
  <si>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</si>
  <si>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</si>
  <si>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</si>
  <si>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</si>
  <si>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</si>
  <si>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</si>
  <si>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</si>
  <si>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</si>
  <si>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</si>
  <si>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</si>
  <si>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</si>
  <si>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</si>
  <si>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</si>
  <si>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</si>
  <si>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</si>
  <si>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</si>
  <si>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</si>
  <si>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</si>
  <si>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</si>
  <si>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</si>
  <si>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</si>
  <si>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</si>
  <si>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</si>
  <si>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</si>
  <si>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</si>
  <si>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</si>
  <si>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</si>
  <si>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</si>
  <si>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</si>
  <si>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</si>
  <si>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</si>
  <si>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</si>
  <si>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</si>
  <si>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</si>
  <si>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</si>
  <si>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</si>
  <si>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</si>
  <si>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</si>
  <si>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</si>
  <si>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</si>
  <si>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</si>
  <si>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</si>
  <si>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</si>
  <si>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</si>
  <si>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</si>
  <si>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</si>
  <si>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</si>
  <si>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</si>
  <si>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</si>
  <si>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</si>
  <si>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</si>
  <si>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</si>
  <si>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</si>
  <si>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</si>
  <si>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</si>
  <si>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</si>
  <si>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</si>
  <si>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</si>
  <si>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</si>
  <si>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</si>
  <si>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</si>
  <si>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</si>
  <si>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</si>
  <si>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</si>
  <si>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</si>
  <si>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</si>
  <si>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</si>
  <si>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</si>
  <si>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</si>
  <si>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</si>
  <si>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</si>
  <si>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</si>
  <si>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</si>
  <si>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</si>
  <si>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</si>
  <si>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</si>
  <si>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</si>
  <si>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</si>
  <si>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</si>
  <si>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</si>
  <si>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</si>
  <si>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</si>
  <si>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</si>
  <si>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</si>
  <si>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</si>
  <si>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</si>
  <si>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</si>
  <si>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</si>
  <si>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</si>
  <si>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</si>
  <si>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</si>
  <si>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</si>
  <si>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</si>
  <si>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</si>
  <si>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</si>
  <si>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</si>
  <si>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</si>
  <si>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</si>
  <si>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</si>
  <si>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</si>
  <si>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</si>
  <si>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</si>
  <si>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</si>
  <si>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</si>
  <si>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</si>
  <si>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</si>
  <si>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</si>
  <si>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</si>
  <si>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</si>
  <si>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</si>
  <si>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</si>
  <si>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</si>
  <si>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</si>
  <si>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</si>
  <si>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</si>
  <si>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</si>
  <si>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</si>
  <si>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</si>
  <si>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</si>
  <si>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</si>
  <si>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</si>
  <si>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</si>
  <si>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</si>
  <si>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</si>
  <si>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</si>
  <si>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</si>
  <si>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</si>
  <si>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</si>
  <si>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</si>
  <si>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</si>
  <si>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</si>
  <si>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</si>
  <si>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</si>
  <si>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</si>
  <si>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</si>
  <si>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</si>
  <si>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</si>
  <si>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</si>
  <si>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</si>
  <si>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</si>
  <si>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</si>
  <si>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</si>
  <si>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</si>
  <si>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</si>
  <si>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</si>
  <si>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</si>
  <si>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</si>
  <si>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</si>
  <si>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</si>
  <si>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</si>
  <si>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</si>
  <si>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</si>
  <si>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</si>
  <si>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</si>
  <si>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</si>
  <si>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</si>
  <si>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</si>
  <si>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</si>
  <si>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</si>
  <si>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</si>
  <si>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</si>
  <si>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</si>
  <si>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</si>
  <si>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</si>
  <si>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</si>
  <si>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</si>
  <si>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</si>
  <si>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</si>
  <si>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</si>
  <si>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</si>
  <si>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</si>
  <si>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</si>
  <si>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</si>
  <si>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</si>
  <si>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</si>
  <si>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</si>
  <si>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</si>
  <si>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</si>
  <si>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</si>
  <si>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</si>
  <si>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</si>
  <si>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</si>
  <si>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</si>
  <si>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</si>
  <si>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</si>
  <si>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</si>
  <si>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</si>
  <si>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</si>
  <si>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</si>
  <si>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</si>
  <si>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</si>
  <si>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</si>
  <si>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</si>
  <si>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</si>
  <si>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</si>
  <si>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</si>
  <si>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</si>
  <si>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</si>
  <si>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</si>
  <si>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</si>
  <si>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</si>
  <si>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</si>
  <si>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</si>
  <si>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</si>
  <si>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</si>
  <si>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</si>
  <si>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</si>
  <si>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</si>
  <si>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</si>
  <si>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</si>
  <si>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</si>
  <si>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</si>
  <si>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</si>
  <si>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</si>
  <si>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</si>
  <si>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</si>
  <si>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</si>
  <si>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</si>
  <si>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</si>
  <si>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</si>
  <si>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</si>
  <si>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</si>
  <si>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</si>
  <si>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</si>
  <si>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</si>
  <si>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</si>
  <si>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</si>
  <si>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</si>
  <si>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</si>
  <si>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</si>
  <si>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</si>
  <si>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</si>
  <si>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</si>
  <si>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</si>
  <si>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</si>
  <si>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</si>
  <si>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</si>
  <si>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</si>
  <si>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</si>
  <si>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</si>
  <si>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</si>
  <si>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</si>
  <si>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</si>
  <si>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</si>
  <si>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</si>
  <si>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</si>
  <si>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</si>
  <si>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</si>
  <si>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</si>
  <si>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</si>
  <si>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</si>
  <si>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</si>
  <si>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</si>
  <si>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</si>
  <si>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</si>
  <si>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</si>
  <si>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</si>
  <si>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</si>
  <si>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</si>
  <si>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</si>
  <si>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</si>
  <si>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</si>
  <si>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</si>
  <si>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</si>
  <si>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</si>
  <si>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</si>
  <si>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</si>
  <si>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</si>
  <si>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</si>
  <si>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</si>
  <si>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</si>
  <si>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</si>
  <si>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</si>
  <si>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</si>
  <si>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</si>
  <si>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</si>
  <si>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</si>
  <si>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</si>
  <si>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</si>
  <si>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</si>
  <si>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</si>
  <si>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</si>
  <si>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</si>
  <si>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</si>
  <si>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</si>
  <si>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</si>
  <si>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</si>
  <si>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</si>
  <si>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</si>
  <si>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</si>
  <si>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</si>
  <si>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</si>
  <si>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</si>
  <si>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</si>
  <si>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</si>
  <si>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</si>
  <si>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</si>
  <si>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</si>
  <si>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</si>
  <si>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</si>
  <si>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</si>
  <si>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</si>
  <si>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</si>
  <si>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</si>
  <si>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</si>
  <si>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</si>
  <si>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</si>
  <si>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</si>
  <si>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</si>
  <si>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</si>
  <si>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</si>
  <si>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</si>
  <si>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</si>
  <si>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</si>
  <si>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</si>
  <si>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</si>
  <si>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</si>
  <si>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</si>
  <si>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</si>
  <si>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</si>
  <si>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</si>
  <si>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</si>
  <si>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</si>
  <si>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</si>
  <si>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</si>
  <si>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</si>
  <si>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</si>
  <si>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</si>
  <si>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</si>
  <si>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</si>
  <si>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</si>
  <si>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</si>
  <si>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</si>
  <si>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</si>
  <si>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</si>
  <si>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</si>
  <si>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</si>
  <si>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</si>
  <si>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</si>
  <si>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</si>
  <si>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</si>
  <si>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</si>
  <si>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</si>
  <si>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</si>
  <si>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</si>
  <si>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</si>
  <si>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</si>
  <si>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</si>
  <si>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</si>
  <si>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</si>
  <si>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</si>
  <si>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</si>
  <si>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</si>
  <si>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</si>
  <si>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</si>
  <si>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</si>
  <si>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</si>
  <si>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</si>
  <si>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</si>
  <si>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</si>
  <si>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</si>
  <si>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</si>
  <si>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</si>
  <si>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</si>
  <si>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</si>
  <si>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</si>
  <si>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</si>
  <si>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</si>
  <si>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</si>
  <si>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</si>
  <si>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</si>
  <si>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</si>
  <si>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</si>
  <si>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</si>
  <si>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</si>
  <si>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</si>
  <si>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</si>
  <si>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</si>
  <si>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</si>
  <si>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</si>
  <si>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</si>
  <si>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</si>
  <si>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</si>
  <si>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</si>
  <si>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</si>
  <si>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</si>
  <si>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</si>
  <si>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</si>
  <si>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</si>
  <si>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</si>
  <si>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</si>
  <si>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</si>
  <si>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</si>
  <si>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</si>
  <si>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</si>
  <si>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</si>
  <si>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</si>
  <si>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</si>
  <si>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</si>
  <si>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</si>
  <si>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</si>
  <si>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</si>
  <si>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</si>
  <si>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</si>
  <si>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</si>
  <si>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</si>
  <si>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</si>
  <si>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</si>
  <si>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</si>
  <si>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</si>
  <si>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</si>
  <si>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</si>
  <si>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</si>
  <si>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</si>
  <si>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</si>
  <si>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</si>
  <si>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</si>
  <si>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</si>
  <si>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</si>
  <si>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</si>
  <si>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</si>
  <si>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</si>
  <si>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</si>
  <si>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</si>
  <si>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</si>
  <si>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</si>
  <si>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</si>
  <si>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</si>
  <si>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</si>
  <si>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</si>
  <si>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</si>
  <si>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</si>
  <si>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</si>
  <si>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</si>
  <si>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</si>
  <si>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</si>
  <si>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</si>
  <si>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</si>
  <si>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</si>
  <si>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</si>
  <si>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</si>
  <si>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</si>
  <si>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</si>
  <si>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</si>
  <si>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</si>
  <si>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</si>
  <si>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</si>
  <si>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</si>
  <si>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</si>
  <si>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</si>
  <si>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</si>
  <si>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</si>
  <si>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</si>
  <si>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</si>
  <si>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</si>
  <si>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</si>
  <si>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</si>
  <si>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</si>
  <si>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</si>
  <si>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</si>
  <si>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</si>
  <si>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</si>
  <si>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</si>
  <si>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</si>
  <si>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</si>
  <si>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</si>
  <si>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</si>
  <si>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</si>
  <si>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</si>
  <si>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</si>
  <si>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</si>
  <si>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</si>
  <si>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</si>
  <si>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</si>
  <si>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</si>
  <si>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</si>
  <si>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</si>
  <si>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</si>
  <si>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</si>
  <si>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</si>
  <si>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</si>
  <si>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</si>
  <si>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</si>
  <si>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</si>
  <si>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</si>
  <si>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</si>
  <si>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</si>
  <si>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</si>
  <si>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</si>
  <si>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</si>
  <si>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</si>
  <si>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</si>
  <si>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</si>
  <si>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</si>
  <si>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</si>
  <si>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</si>
  <si>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</si>
  <si>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</si>
  <si>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</si>
  <si>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</si>
  <si>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</si>
  <si>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</si>
  <si>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</si>
  <si>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</si>
  <si>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</si>
  <si>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</si>
  <si>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</si>
  <si>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</si>
  <si>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</si>
  <si>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</si>
  <si>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</si>
  <si>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</si>
  <si>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</si>
  <si>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</si>
  <si>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</si>
  <si>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</si>
  <si>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</si>
  <si>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</si>
  <si>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</si>
  <si>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</si>
  <si>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</si>
  <si>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</si>
  <si>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</si>
  <si>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</si>
  <si>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</si>
  <si>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</si>
  <si>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</si>
  <si>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</si>
  <si>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</si>
  <si>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</si>
  <si>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</si>
  <si>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</si>
  <si>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</si>
  <si>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</si>
  <si>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</si>
  <si>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</si>
  <si>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</si>
  <si>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</si>
  <si>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</si>
  <si>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</si>
  <si>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</si>
  <si>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</si>
  <si>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</si>
  <si>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</si>
  <si>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</si>
  <si>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</si>
  <si>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</si>
  <si>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</si>
  <si>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</si>
  <si>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</si>
  <si>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</si>
  <si>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</si>
  <si>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</si>
  <si>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</si>
  <si>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</si>
  <si>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</si>
  <si>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</si>
  <si>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</si>
  <si>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</si>
  <si>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</si>
  <si>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</si>
  <si>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</si>
  <si>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</si>
  <si>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</si>
  <si>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</si>
  <si>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</si>
  <si>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</si>
  <si>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</si>
  <si>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</si>
  <si>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</si>
  <si>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</si>
  <si>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</si>
  <si>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</si>
  <si>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</si>
  <si>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</si>
  <si>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</si>
  <si>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</si>
  <si>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</si>
  <si>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</si>
  <si>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</si>
  <si>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</si>
  <si>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</si>
  <si>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</si>
  <si>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</si>
  <si>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</si>
  <si>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</si>
  <si>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</si>
  <si>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</si>
  <si>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</si>
  <si>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</si>
  <si>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</si>
  <si>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</si>
  <si>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</si>
  <si>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</si>
  <si>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</si>
  <si>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</si>
  <si>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</si>
  <si>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</si>
  <si>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</si>
  <si>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</si>
  <si>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</si>
  <si>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</si>
  <si>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</si>
  <si>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</si>
  <si>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</si>
  <si>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</si>
  <si>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</si>
  <si>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</si>
  <si>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</si>
  <si>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</si>
  <si>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</si>
  <si>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</si>
  <si>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</si>
  <si>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</si>
  <si>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</si>
  <si>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</si>
  <si>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</si>
  <si>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</si>
  <si>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</si>
  <si>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</si>
  <si>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</si>
  <si>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</si>
  <si>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</si>
  <si>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</si>
  <si>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</si>
  <si>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</si>
  <si>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</si>
  <si>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</si>
  <si>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</si>
  <si>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</si>
  <si>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</si>
  <si>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</si>
  <si>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</si>
  <si>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</si>
  <si>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</si>
  <si>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</si>
  <si>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</si>
  <si>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</si>
  <si>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</si>
  <si>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</si>
  <si>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</si>
  <si>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</si>
  <si>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</si>
  <si>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</si>
  <si>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</si>
  <si>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</si>
  <si>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</si>
  <si>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</si>
  <si>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</si>
  <si>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</si>
  <si>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</si>
  <si>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</si>
  <si>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</si>
  <si>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</si>
  <si>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</si>
  <si>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</si>
  <si>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</si>
  <si>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</si>
  <si>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</si>
  <si>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</si>
  <si>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</si>
  <si>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</si>
  <si>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</si>
  <si>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</si>
  <si>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</si>
  <si>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</si>
  <si>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</si>
  <si>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</si>
  <si>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</si>
  <si>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</si>
  <si>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</si>
  <si>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</si>
  <si>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</si>
  <si>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</si>
  <si>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</si>
  <si>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</si>
  <si>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</si>
  <si>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</si>
  <si>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</si>
  <si>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</si>
  <si>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</si>
  <si>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</si>
  <si>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</si>
  <si>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</si>
  <si>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</si>
  <si>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</si>
  <si>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</si>
  <si>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</si>
  <si>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</si>
  <si>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</si>
  <si>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</si>
  <si>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</si>
  <si>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</si>
  <si>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</si>
  <si>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</si>
  <si>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</si>
  <si>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</si>
  <si>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</si>
  <si>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</si>
  <si>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</si>
  <si>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</si>
  <si>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</si>
  <si>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</si>
  <si>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</si>
  <si>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</si>
  <si>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</si>
  <si>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</si>
  <si>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</si>
  <si>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</si>
  <si>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</si>
  <si>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</si>
  <si>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</si>
  <si>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</si>
  <si>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</si>
  <si>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</si>
  <si>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</si>
  <si>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</si>
  <si>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</si>
  <si>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</si>
  <si>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</si>
  <si>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</si>
  <si>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</si>
  <si>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</si>
  <si>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</si>
  <si>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</si>
  <si>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</si>
  <si>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</si>
  <si>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</si>
  <si>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</si>
  <si>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</si>
  <si>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</si>
  <si>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</si>
  <si>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</si>
  <si>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</si>
  <si>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</si>
  <si>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</si>
  <si>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</si>
  <si>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</si>
  <si>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</si>
  <si>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</si>
  <si>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</si>
  <si>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</si>
  <si>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</si>
  <si>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</si>
  <si>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</si>
  <si>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</si>
  <si>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</si>
  <si>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</si>
  <si>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</si>
  <si>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</si>
  <si>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</si>
  <si>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</si>
  <si>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</si>
  <si>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</si>
  <si>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</si>
  <si>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</si>
  <si>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</si>
  <si>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</si>
  <si>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</si>
  <si>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</si>
  <si>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</si>
  <si>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</si>
  <si>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</si>
  <si>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</si>
  <si>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</si>
  <si>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</si>
  <si>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</si>
  <si>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</si>
  <si>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</si>
  <si>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</si>
  <si>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</si>
  <si>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</si>
  <si>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</si>
  <si>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</si>
  <si>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</si>
  <si>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</si>
  <si>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</si>
  <si>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</si>
  <si>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</si>
  <si>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</si>
  <si>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</si>
  <si>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</si>
  <si>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</si>
  <si>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</si>
  <si>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</si>
  <si>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</si>
  <si>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</si>
  <si>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</si>
  <si>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</si>
  <si>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</si>
  <si>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</si>
  <si>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</si>
  <si>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</si>
  <si>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</si>
  <si>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</si>
  <si>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</si>
  <si>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</si>
  <si>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</si>
  <si>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</si>
  <si>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</si>
  <si>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</si>
  <si>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</si>
  <si>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</si>
  <si>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</si>
  <si>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</si>
  <si>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</si>
  <si>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</si>
  <si>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</si>
  <si>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</si>
  <si>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</si>
  <si>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</si>
  <si>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</si>
  <si>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</si>
  <si>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</si>
  <si>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</si>
  <si>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</si>
  <si>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</si>
  <si>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</si>
  <si>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</si>
  <si>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</si>
  <si>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</si>
  <si>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</si>
  <si>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</si>
  <si>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</si>
  <si>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</si>
  <si>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</si>
  <si>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</si>
  <si>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</si>
  <si>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</si>
  <si>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</si>
  <si>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</si>
  <si>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</si>
  <si>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</si>
  <si>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</si>
  <si>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</si>
  <si>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</si>
  <si>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</si>
  <si>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</si>
  <si>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</si>
  <si>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</si>
  <si>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</si>
  <si>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</si>
  <si>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</si>
  <si>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</si>
  <si>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</si>
  <si>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</si>
  <si>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</si>
  <si>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</si>
  <si>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</si>
  <si>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</si>
  <si>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</si>
  <si>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</si>
  <si>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</si>
  <si>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</si>
  <si>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</si>
  <si>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</si>
  <si>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</si>
  <si>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</si>
  <si>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</si>
  <si>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</si>
  <si>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</si>
  <si>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</si>
  <si>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</si>
  <si>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</si>
  <si>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</si>
  <si>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</si>
  <si>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</si>
  <si>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</si>
  <si>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</si>
  <si>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</si>
  <si>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</si>
  <si>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</si>
  <si>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</si>
  <si>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</si>
  <si>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</si>
  <si>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</si>
  <si>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</si>
  <si>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</si>
  <si>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</si>
  <si>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</si>
  <si>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</si>
  <si>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</si>
  <si>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</si>
  <si>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</si>
  <si>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</si>
  <si>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</si>
  <si>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</si>
  <si>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</si>
  <si>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</si>
  <si>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</si>
  <si>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</si>
  <si>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</si>
  <si>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</si>
  <si>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</si>
  <si>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</si>
  <si>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</si>
  <si>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</si>
  <si>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</si>
  <si>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</si>
  <si>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</si>
  <si>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</si>
  <si>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</si>
  <si>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</si>
  <si>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</si>
  <si>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</si>
  <si>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</si>
  <si>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</si>
  <si>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</si>
  <si>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</si>
  <si>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</si>
  <si>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</si>
  <si>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</si>
  <si>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</si>
  <si>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</si>
  <si>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</si>
  <si>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</si>
  <si>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</si>
  <si>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</si>
  <si>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</si>
  <si>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</si>
  <si>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</si>
  <si>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</si>
  <si>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</si>
  <si>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</si>
  <si>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</si>
  <si>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</si>
  <si>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</si>
  <si>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</si>
  <si>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</si>
  <si>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</si>
  <si>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</si>
  <si>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</si>
  <si>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</si>
  <si>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</si>
  <si>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</si>
  <si>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</si>
  <si>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</si>
  <si>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</si>
  <si>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</si>
  <si>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</si>
  <si>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</si>
  <si>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</si>
  <si>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</si>
  <si>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</si>
  <si>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</si>
  <si>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</si>
  <si>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</si>
  <si>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</si>
  <si>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</si>
  <si>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</si>
  <si>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</si>
  <si>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</si>
  <si>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</si>
  <si>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</si>
  <si>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</si>
  <si>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</si>
  <si>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</si>
  <si>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</si>
  <si>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</si>
  <si>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</si>
  <si>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</si>
  <si>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</si>
  <si>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</si>
  <si>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</si>
  <si>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</si>
  <si>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</si>
  <si>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</si>
  <si>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</si>
  <si>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</si>
  <si>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</si>
  <si>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</si>
  <si>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</si>
  <si>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</si>
  <si>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</si>
  <si>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</si>
  <si>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</si>
  <si>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</si>
  <si>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</si>
  <si>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</si>
  <si>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</si>
  <si>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</si>
  <si>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</si>
  <si>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</si>
  <si>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</si>
  <si>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</si>
  <si>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</si>
  <si>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</si>
  <si>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</si>
  <si>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</si>
  <si>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</si>
  <si>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</si>
  <si>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</si>
  <si>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</si>
  <si>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</si>
  <si>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</si>
  <si>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</si>
  <si>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</si>
  <si>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</si>
  <si>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</si>
  <si>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</si>
  <si>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</si>
  <si>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</si>
  <si>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</si>
  <si>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</si>
  <si>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</si>
  <si>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</si>
  <si>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</si>
  <si>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</si>
  <si>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</si>
  <si>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</si>
  <si>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</si>
  <si>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</si>
  <si>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</si>
  <si>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</si>
  <si>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</si>
  <si>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</si>
  <si>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</si>
  <si>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</si>
  <si>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</si>
  <si>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</si>
  <si>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</si>
  <si>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</si>
  <si>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</si>
  <si>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</si>
  <si>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</si>
  <si>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</si>
  <si>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</si>
  <si>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</si>
  <si>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</si>
  <si>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</si>
  <si>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</si>
  <si>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</si>
  <si>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</si>
  <si>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</si>
  <si>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</si>
  <si>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</si>
  <si>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</si>
  <si>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</si>
  <si>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</si>
  <si>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</si>
  <si>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</si>
  <si>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</si>
  <si>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</si>
  <si>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</si>
  <si>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</si>
  <si>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</si>
  <si>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</si>
  <si>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</si>
  <si>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</si>
  <si>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</si>
  <si>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</si>
  <si>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</si>
  <si>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</si>
  <si>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</si>
  <si>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</si>
  <si>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</si>
  <si>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</si>
  <si>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</si>
  <si>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</si>
  <si>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</si>
  <si>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</si>
  <si>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</si>
  <si>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</si>
  <si>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</si>
  <si>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</si>
  <si>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</si>
  <si>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</si>
  <si>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</si>
  <si>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</si>
  <si>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</si>
  <si>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</si>
  <si>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</si>
  <si>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</si>
  <si>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</si>
  <si>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</si>
  <si>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</si>
  <si>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</si>
  <si>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</si>
  <si>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</si>
  <si>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</si>
  <si>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</si>
  <si>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</si>
  <si>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</si>
  <si>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</si>
  <si>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</si>
  <si>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</si>
  <si>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</si>
  <si>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</si>
  <si>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</si>
  <si>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</si>
  <si>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</si>
  <si>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</si>
  <si>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</si>
  <si>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</si>
  <si>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</si>
  <si>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</si>
  <si>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</si>
  <si>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</si>
  <si>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</si>
  <si>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</si>
  <si>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</si>
  <si>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</si>
  <si>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</si>
  <si>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</si>
  <si>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</si>
  <si>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</si>
  <si>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</si>
  <si>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</si>
  <si>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</si>
  <si>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</si>
  <si>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</si>
  <si>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</si>
  <si>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</si>
  <si>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</si>
  <si>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</si>
  <si>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</si>
  <si>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</si>
  <si>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</si>
  <si>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</si>
  <si>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</si>
  <si>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</si>
  <si>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</si>
  <si>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</si>
  <si>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</si>
  <si>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</si>
  <si>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</si>
  <si>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</si>
  <si>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</si>
  <si>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</si>
  <si>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</si>
  <si>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</si>
  <si>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</si>
  <si>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</si>
  <si>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</si>
  <si>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</si>
  <si>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</si>
  <si>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</si>
  <si>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</si>
  <si>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</si>
  <si>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</si>
  <si>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</si>
  <si>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</si>
  <si>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</si>
  <si>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</si>
  <si>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</si>
  <si>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</si>
  <si>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</si>
  <si>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</si>
  <si>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</si>
  <si>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</si>
  <si>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</si>
  <si>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</si>
  <si>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</si>
  <si>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</si>
  <si>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</si>
  <si>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</si>
  <si>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</si>
  <si>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</si>
  <si>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</si>
  <si>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</si>
  <si>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</si>
  <si>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</si>
  <si>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</si>
  <si>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</si>
  <si>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</si>
  <si>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</si>
  <si>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</si>
  <si>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</si>
  <si>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</si>
  <si>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</si>
  <si>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</si>
  <si>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</si>
  <si>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</si>
  <si>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</si>
  <si>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</si>
  <si>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</si>
  <si>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</si>
  <si>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</si>
  <si>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</si>
  <si>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</si>
  <si>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</si>
  <si>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</si>
  <si>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</si>
  <si>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</si>
  <si>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</si>
  <si>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</si>
  <si>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</si>
  <si>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</si>
  <si>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</si>
  <si>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</si>
  <si>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</si>
  <si>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</si>
  <si>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</si>
  <si>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</si>
  <si>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</si>
  <si>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</si>
  <si>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</si>
  <si>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</si>
  <si>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</si>
  <si>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</si>
  <si>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</si>
  <si>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</si>
  <si>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</si>
  <si>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</si>
  <si>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</si>
  <si>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</si>
  <si>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</si>
  <si>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</si>
  <si>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</si>
  <si>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</si>
  <si>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</si>
  <si>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</si>
  <si>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</si>
  <si>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</si>
  <si>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</si>
  <si>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</si>
  <si>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</si>
  <si>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</si>
  <si>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</si>
  <si>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</si>
  <si>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</si>
  <si>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</si>
  <si>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</si>
  <si>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</si>
  <si>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</si>
  <si>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</si>
  <si>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</si>
  <si>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</si>
  <si>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</si>
  <si>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</si>
  <si>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</si>
  <si>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</si>
  <si>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</si>
  <si>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</si>
  <si>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</si>
  <si>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</si>
  <si>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</si>
  <si>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</si>
  <si>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</si>
  <si>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</si>
  <si>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</si>
  <si>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</si>
  <si>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</si>
  <si>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</si>
  <si>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</si>
  <si>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</si>
  <si>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</si>
  <si>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</si>
  <si>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</si>
  <si>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</si>
  <si>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</si>
  <si>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</si>
  <si>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</si>
  <si>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</si>
  <si>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</si>
  <si>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</si>
  <si>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</si>
  <si>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</si>
  <si>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</si>
  <si>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</si>
  <si>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</si>
  <si>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</si>
  <si>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</si>
  <si>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</si>
  <si>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</si>
  <si>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</si>
  <si>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</si>
  <si>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</si>
  <si>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</si>
  <si>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</si>
  <si>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</si>
  <si>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</si>
  <si>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</si>
  <si>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</si>
  <si>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</si>
  <si>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</si>
  <si>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</si>
  <si>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</si>
  <si>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</si>
  <si>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</si>
  <si>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</si>
  <si>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</si>
  <si>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</si>
  <si>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</si>
  <si>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</si>
  <si>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</si>
  <si>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</si>
  <si>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</si>
  <si>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</si>
  <si>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</si>
  <si>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</si>
  <si>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</si>
  <si>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</si>
  <si>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</si>
  <si>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</si>
  <si>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</si>
  <si>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</si>
  <si>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</si>
  <si>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</si>
  <si>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</si>
  <si>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</si>
  <si>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</si>
  <si>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</si>
  <si>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</si>
  <si>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</si>
  <si>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</si>
  <si>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</si>
  <si>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</si>
  <si>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</si>
  <si>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</si>
  <si>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</si>
  <si>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</si>
  <si>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</si>
  <si>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</si>
  <si>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</si>
  <si>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</si>
  <si>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</si>
  <si>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</si>
  <si>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</si>
  <si>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</si>
  <si>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</si>
  <si>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</si>
  <si>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</si>
  <si>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</si>
  <si>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</si>
  <si>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</si>
  <si>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</si>
  <si>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</si>
  <si>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</si>
  <si>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</si>
  <si>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</si>
  <si>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</si>
  <si>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</si>
  <si>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</si>
  <si>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</si>
  <si>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</si>
  <si>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</si>
  <si>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</si>
  <si>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</si>
  <si>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</si>
  <si>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</si>
  <si>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</si>
  <si>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</si>
  <si>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</si>
  <si>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</si>
  <si>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</si>
  <si>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</si>
  <si>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</si>
  <si>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</si>
  <si>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</si>
  <si>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</si>
  <si>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</si>
  <si>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</si>
  <si>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</si>
  <si>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</si>
  <si>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</si>
  <si>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</si>
  <si>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</si>
  <si>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</si>
  <si>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</si>
  <si>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</si>
  <si>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</si>
  <si>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</si>
  <si>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</si>
  <si>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</si>
  <si>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</si>
  <si>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</si>
  <si>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</si>
  <si>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</si>
  <si>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</si>
  <si>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</si>
  <si>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</si>
  <si>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</si>
  <si>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</si>
  <si>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</si>
  <si>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</si>
  <si>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</si>
  <si>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</si>
  <si>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</si>
  <si>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</si>
  <si>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</si>
  <si>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</si>
  <si>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</si>
  <si>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</si>
  <si>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</si>
  <si>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</si>
  <si>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</si>
  <si>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</si>
  <si>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</si>
  <si>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</si>
  <si>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</si>
  <si>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</si>
  <si>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</si>
  <si>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</si>
  <si>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</si>
  <si>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</si>
  <si>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</si>
  <si>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</si>
  <si>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</si>
  <si>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</si>
  <si>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</si>
  <si>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</si>
  <si>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</si>
  <si>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</si>
  <si>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</si>
  <si>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</si>
  <si>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</si>
  <si>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</si>
  <si>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</si>
  <si>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</si>
  <si>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</si>
  <si>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</si>
  <si>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</si>
  <si>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</si>
  <si>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</si>
  <si>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</si>
  <si>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</si>
  <si>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</si>
  <si>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</si>
  <si>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</si>
  <si>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</si>
  <si>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</si>
  <si>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</si>
  <si>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</si>
  <si>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</si>
  <si>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</si>
  <si>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</si>
  <si>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</si>
  <si>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</si>
  <si>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</si>
  <si>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</si>
  <si>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</si>
  <si>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</si>
  <si>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</si>
  <si>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</si>
  <si>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</si>
  <si>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</si>
  <si>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</si>
  <si>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</si>
  <si>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</si>
  <si>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</si>
  <si>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</si>
  <si>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</si>
  <si>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</si>
  <si>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</si>
  <si>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</si>
  <si>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</si>
  <si>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</si>
  <si>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</si>
  <si>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</si>
  <si>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</si>
  <si>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</si>
  <si>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</si>
  <si>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</si>
  <si>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</si>
  <si>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</si>
  <si>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</si>
  <si>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</si>
  <si>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</si>
  <si>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</si>
  <si>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</si>
  <si>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</si>
  <si>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</si>
  <si>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</si>
  <si>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</si>
  <si>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</si>
  <si>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</si>
  <si>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</si>
  <si>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</si>
  <si>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</si>
  <si>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</si>
  <si>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</si>
  <si>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</si>
  <si>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</si>
  <si>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</si>
  <si>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</si>
  <si>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</si>
  <si>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</si>
  <si>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</si>
  <si>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</si>
  <si>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</si>
  <si>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</si>
  <si>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</si>
  <si>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</si>
  <si>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</si>
  <si>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</si>
  <si>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</si>
  <si>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</si>
  <si>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</si>
  <si>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</si>
  <si>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</si>
  <si>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</si>
  <si>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</si>
  <si>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</si>
  <si>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</si>
  <si>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</si>
  <si>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</si>
  <si>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</si>
  <si>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</si>
  <si>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</si>
  <si>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</si>
  <si>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</si>
  <si>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</si>
  <si>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</si>
  <si>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</si>
  <si>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</si>
  <si>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</si>
  <si>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</si>
  <si>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</si>
  <si>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</si>
  <si>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</si>
  <si>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</si>
  <si>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</si>
  <si>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</si>
  <si>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</si>
  <si>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</si>
  <si>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</si>
  <si>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</si>
  <si>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</si>
  <si>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</si>
  <si>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</si>
  <si>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</si>
  <si>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</si>
  <si>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</si>
  <si>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</si>
  <si>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</si>
  <si>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</si>
  <si>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</si>
  <si>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</si>
  <si>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</si>
  <si>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</si>
  <si>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</si>
  <si>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</si>
  <si>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</si>
  <si>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</si>
  <si>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</si>
  <si>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</si>
  <si>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</si>
  <si>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</si>
  <si>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</si>
  <si>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</si>
  <si>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</si>
  <si>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</si>
  <si>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</si>
  <si>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</si>
  <si>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</si>
  <si>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</si>
  <si>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</si>
  <si>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</si>
  <si>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</si>
  <si>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</si>
  <si>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</si>
  <si>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</si>
  <si>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</si>
  <si>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</si>
  <si>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</si>
  <si>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</si>
  <si>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</si>
  <si>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</si>
  <si>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</si>
  <si>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</si>
  <si>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</si>
  <si>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</si>
  <si>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</si>
  <si>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</si>
  <si>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</si>
  <si>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</si>
  <si>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</si>
  <si>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</si>
  <si>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</si>
  <si>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</si>
  <si>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</si>
  <si>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</si>
  <si>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</si>
  <si>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</si>
  <si>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</si>
  <si>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</si>
  <si>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</si>
  <si>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</si>
  <si>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</si>
  <si>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</si>
  <si>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</si>
  <si>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</si>
  <si>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</si>
  <si>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</si>
  <si>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</si>
  <si>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</si>
  <si>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</si>
  <si>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</si>
  <si>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</si>
  <si>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</si>
  <si>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</si>
  <si>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</si>
  <si>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</si>
  <si>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</si>
  <si>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</si>
  <si>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</si>
  <si>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</si>
  <si>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</si>
  <si>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</si>
  <si>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</si>
  <si>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</si>
  <si>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</si>
  <si>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</si>
  <si>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</si>
  <si>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</si>
  <si>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</si>
  <si>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</si>
  <si>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</si>
  <si>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</si>
  <si>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</si>
  <si>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</si>
  <si>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</si>
  <si>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</si>
  <si>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</si>
  <si>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</si>
  <si>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</si>
  <si>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</si>
  <si>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</si>
  <si>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</si>
  <si>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</si>
  <si>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</si>
  <si>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</si>
  <si>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</si>
  <si>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</si>
  <si>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</si>
  <si>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</si>
  <si>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</si>
  <si>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</si>
  <si>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</si>
  <si>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</si>
  <si>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</si>
  <si>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</si>
  <si>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</si>
  <si>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</si>
  <si>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</si>
  <si>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</si>
  <si>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</si>
  <si>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</si>
  <si>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</si>
  <si>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</si>
  <si>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</si>
  <si>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</si>
  <si>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</si>
  <si>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</si>
  <si>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</si>
  <si>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</si>
  <si>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</si>
  <si>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</si>
  <si>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</si>
  <si>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</si>
  <si>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</si>
  <si>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</si>
  <si>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</si>
  <si>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</si>
  <si>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</si>
  <si>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</si>
  <si>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</si>
  <si>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</si>
  <si>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</si>
  <si>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</si>
  <si>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</si>
  <si>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</si>
  <si>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</si>
  <si>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</si>
  <si>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</si>
  <si>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</si>
  <si>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</si>
  <si>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</si>
  <si>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</si>
  <si>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</si>
  <si>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</si>
  <si>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</si>
  <si>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</si>
  <si>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</si>
  <si>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</si>
  <si>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</si>
  <si>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</si>
  <si>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</si>
  <si>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</si>
  <si>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</si>
  <si>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</si>
  <si>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</si>
  <si>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</si>
  <si>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</si>
  <si>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</si>
  <si>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</si>
  <si>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</si>
  <si>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</si>
  <si>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</si>
  <si>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</si>
  <si>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</si>
  <si>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</si>
  <si>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</si>
  <si>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</si>
  <si>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</si>
  <si>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</si>
  <si>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</si>
  <si>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</si>
  <si>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</si>
  <si>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</si>
  <si>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</si>
  <si>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</si>
  <si>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</si>
  <si>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</si>
  <si>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</si>
  <si>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</si>
  <si>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</si>
  <si>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</si>
  <si>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</si>
  <si>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</si>
  <si>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</si>
  <si>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</si>
  <si>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</si>
  <si>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</si>
  <si>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</si>
  <si>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</si>
  <si>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</si>
  <si>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</si>
  <si>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</si>
  <si>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</si>
  <si>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</si>
  <si>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</si>
  <si>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</si>
  <si>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</si>
  <si>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</si>
  <si>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</si>
  <si>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</si>
  <si>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</si>
  <si>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</si>
  <si>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</si>
  <si>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</si>
  <si>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</si>
  <si>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</si>
  <si>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</si>
  <si>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</si>
  <si>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</si>
  <si>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</si>
  <si>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</si>
  <si>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</si>
  <si>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</si>
  <si>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</si>
  <si>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</si>
  <si>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</si>
  <si>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</si>
  <si>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</si>
  <si>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</si>
  <si>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</si>
  <si>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</si>
  <si>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</si>
  <si>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</si>
  <si>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</si>
  <si>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</si>
  <si>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</si>
  <si>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</si>
  <si>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</si>
  <si>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</si>
  <si>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</si>
  <si>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</si>
  <si>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</si>
  <si>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</si>
  <si>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</si>
  <si>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</si>
  <si>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</si>
  <si>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</si>
  <si>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</si>
  <si>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</si>
  <si>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</si>
  <si>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</si>
  <si>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</si>
  <si>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</si>
  <si>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</si>
  <si>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</si>
  <si>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</si>
  <si>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</si>
  <si>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</si>
  <si>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</si>
  <si>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</si>
  <si>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</si>
  <si>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</si>
  <si>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</si>
  <si>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</si>
  <si>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</si>
  <si>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</si>
  <si>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</si>
  <si>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</si>
  <si>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</si>
  <si>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</si>
  <si>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</si>
  <si>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</si>
  <si>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</si>
  <si>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</si>
  <si>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</si>
  <si>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</si>
  <si>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</si>
  <si>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</si>
  <si>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</si>
  <si>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</si>
  <si>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</si>
  <si>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</si>
  <si>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</si>
  <si>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</si>
  <si>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</si>
  <si>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</si>
  <si>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</si>
  <si>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</si>
  <si>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</si>
  <si>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</si>
  <si>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</si>
  <si>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</si>
  <si>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</si>
  <si>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</si>
  <si>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</si>
  <si>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</si>
  <si>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</si>
  <si>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</si>
  <si>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</si>
  <si>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</si>
  <si>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</si>
  <si>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</si>
  <si>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</si>
  <si>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</si>
  <si>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</si>
  <si>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</si>
  <si>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</si>
  <si>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</si>
  <si>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</si>
  <si>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</si>
  <si>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</si>
  <si>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</si>
  <si>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</si>
  <si>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</si>
  <si>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</si>
  <si>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</si>
  <si>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</si>
  <si>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</si>
  <si>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</si>
  <si>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</si>
  <si>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</si>
  <si>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</si>
  <si>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</si>
  <si>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</si>
  <si>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</si>
  <si>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</si>
  <si>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</si>
  <si>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</si>
  <si>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</si>
  <si>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</si>
  <si>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</si>
  <si>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</si>
  <si>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</si>
  <si>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</si>
  <si>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</si>
  <si>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</si>
  <si>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</si>
  <si>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</si>
  <si>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</si>
  <si>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</si>
  <si>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</si>
  <si>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</si>
  <si>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</si>
  <si>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</si>
  <si>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</si>
  <si>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</si>
  <si>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</si>
  <si>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</si>
  <si>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</si>
  <si>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</si>
  <si>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</si>
  <si>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</si>
  <si>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</si>
  <si>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</si>
  <si>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</si>
  <si>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</si>
  <si>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</si>
  <si>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</si>
  <si>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</si>
  <si>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</si>
  <si>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</si>
  <si>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</si>
  <si>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</si>
  <si>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</si>
  <si>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</si>
  <si>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</si>
  <si>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</si>
  <si>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</si>
  <si>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</si>
  <si>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</si>
  <si>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</si>
  <si>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</si>
  <si>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</si>
  <si>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</si>
  <si>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</si>
  <si>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</si>
  <si>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</si>
  <si>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</si>
  <si>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</si>
  <si>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</si>
  <si>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</si>
  <si>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</si>
  <si>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</si>
  <si>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</si>
  <si>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</si>
  <si>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</si>
  <si>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</si>
  <si>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</si>
  <si>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</si>
  <si>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</si>
  <si>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</si>
  <si>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</si>
  <si>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</si>
  <si>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</si>
  <si>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</si>
  <si>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</si>
  <si>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</si>
  <si>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</si>
  <si>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</si>
  <si>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</si>
  <si>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</si>
  <si>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</si>
  <si>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</si>
  <si>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</si>
  <si>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</si>
  <si>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</si>
  <si>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</si>
  <si>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</si>
  <si>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</si>
  <si>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</si>
  <si>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</si>
  <si>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</si>
  <si>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</si>
  <si>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</si>
  <si>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</si>
  <si>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</si>
  <si>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</si>
  <si>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</si>
  <si>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</si>
  <si>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</si>
  <si>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</si>
  <si>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</si>
  <si>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</si>
  <si>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</si>
  <si>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</si>
  <si>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</si>
  <si>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</si>
  <si>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</si>
  <si>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</si>
  <si>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</si>
  <si>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</si>
  <si>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</si>
  <si>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</si>
  <si>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</si>
  <si>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</si>
  <si>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</si>
  <si>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</si>
  <si>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</si>
  <si>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</si>
  <si>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</si>
  <si>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</si>
  <si>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</si>
  <si>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</si>
  <si>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</si>
  <si>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</si>
  <si>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</si>
  <si>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</si>
  <si>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</si>
  <si>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</si>
  <si>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</si>
  <si>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</si>
  <si>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</si>
  <si>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</si>
  <si>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</si>
  <si>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</si>
  <si>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</si>
  <si>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</si>
  <si>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</si>
  <si>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</si>
  <si>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</si>
  <si>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</si>
  <si>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</si>
  <si>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</si>
  <si>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</si>
  <si>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</si>
  <si>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</si>
  <si>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</si>
  <si>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</si>
  <si>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</si>
  <si>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</si>
  <si>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</si>
  <si>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</si>
  <si>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</si>
  <si>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</si>
  <si>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</si>
  <si>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</si>
  <si>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</si>
  <si>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</si>
  <si>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</si>
  <si>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</si>
  <si>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</si>
  <si>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</si>
  <si>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</si>
  <si>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</si>
  <si>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</si>
  <si>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</si>
  <si>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</si>
  <si>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</si>
  <si>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</si>
  <si>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</si>
  <si>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</si>
  <si>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</si>
  <si>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</si>
  <si>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</si>
  <si>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</si>
  <si>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</si>
  <si>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</si>
  <si>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</si>
  <si>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</si>
  <si>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</si>
  <si>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</si>
  <si>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</si>
  <si>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</si>
  <si>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</si>
  <si>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</si>
  <si>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</si>
  <si>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</si>
  <si>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</si>
  <si>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</si>
  <si>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</si>
  <si>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</si>
  <si>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</si>
  <si>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</si>
  <si>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</si>
  <si>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</si>
  <si>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</si>
  <si>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</si>
  <si>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</si>
  <si>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</si>
  <si>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</si>
  <si>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</si>
  <si>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</si>
  <si>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</si>
  <si>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</si>
  <si>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</si>
  <si>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</si>
  <si>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</si>
  <si>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</si>
  <si>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</si>
  <si>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</si>
  <si>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</si>
  <si>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</si>
  <si>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</si>
  <si>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</si>
  <si>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</si>
  <si>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</si>
  <si>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</si>
  <si>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</si>
  <si>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</si>
  <si>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</si>
  <si>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</si>
  <si>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</si>
  <si>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</si>
  <si>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</si>
  <si>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</si>
  <si>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</si>
  <si>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</si>
  <si>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</si>
  <si>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</si>
  <si>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</si>
  <si>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</si>
  <si>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</si>
  <si>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</si>
  <si>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</si>
  <si>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</si>
  <si>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</si>
  <si>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</si>
  <si>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</si>
  <si>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</si>
  <si>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</si>
  <si>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</si>
  <si>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</si>
  <si>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</si>
  <si>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</si>
  <si>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</si>
  <si>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</si>
  <si>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</si>
  <si>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</si>
  <si>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</si>
  <si>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</si>
  <si>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</si>
  <si>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</si>
  <si>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</si>
  <si>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</si>
  <si>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</si>
  <si>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</si>
  <si>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</si>
  <si>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</si>
  <si>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</si>
  <si>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</si>
  <si>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</si>
  <si>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</si>
  <si>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</si>
  <si>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</si>
  <si>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</si>
  <si>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</si>
  <si>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</si>
  <si>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</si>
  <si>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</si>
  <si>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</si>
  <si>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</si>
  <si>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</si>
  <si>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</si>
  <si>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</si>
  <si>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</si>
  <si>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</si>
  <si>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</si>
  <si>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</si>
  <si>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</si>
  <si>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</si>
  <si>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</si>
  <si>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</si>
  <si>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</si>
  <si>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</si>
  <si>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</si>
  <si>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</si>
  <si>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</si>
  <si>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</si>
  <si>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</si>
  <si>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</si>
  <si>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</si>
  <si>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</si>
  <si>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</si>
  <si>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</si>
  <si>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</si>
  <si>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</si>
  <si>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</si>
  <si>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</si>
  <si>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</si>
  <si>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</si>
  <si>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</si>
  <si>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</si>
  <si>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</si>
  <si>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</si>
  <si>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</si>
  <si>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</si>
  <si>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</si>
  <si>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</si>
  <si>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</si>
  <si>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</si>
  <si>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</si>
  <si>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</si>
  <si>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</si>
  <si>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</si>
  <si>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</si>
  <si>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</si>
  <si>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</si>
  <si>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</si>
  <si>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</si>
  <si>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</si>
  <si>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</si>
  <si>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</si>
  <si>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</si>
  <si>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</si>
  <si>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</si>
  <si>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</si>
  <si>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</si>
  <si>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</si>
  <si>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</si>
  <si>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</si>
  <si>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</si>
  <si>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</si>
  <si>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</si>
  <si>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</si>
  <si>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</si>
  <si>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</si>
  <si>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</si>
  <si>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</si>
  <si>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</si>
  <si>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</si>
  <si>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</si>
  <si>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</si>
  <si>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</si>
  <si>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</si>
  <si>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</si>
  <si>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</si>
  <si>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</si>
  <si>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</si>
  <si>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</si>
  <si>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</si>
  <si>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</si>
  <si>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</si>
  <si>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</si>
  <si>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</si>
  <si>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</si>
  <si>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</si>
  <si>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</si>
  <si>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</si>
  <si>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</si>
  <si>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</si>
  <si>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</si>
  <si>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</si>
  <si>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</si>
  <si>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</si>
  <si>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</si>
  <si>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</si>
  <si>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</si>
  <si>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</si>
  <si>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</si>
  <si>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</si>
  <si>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</si>
  <si>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</si>
  <si>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</si>
  <si>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</si>
  <si>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</si>
  <si>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</si>
  <si>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</si>
  <si>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</si>
  <si>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</si>
  <si>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</si>
  <si>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</si>
  <si>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</si>
  <si>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</si>
  <si>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</si>
  <si>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</si>
  <si>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</si>
  <si>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</si>
  <si>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</si>
  <si>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</si>
  <si>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</si>
  <si>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</si>
  <si>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</si>
  <si>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</si>
  <si>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</si>
  <si>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</si>
  <si>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</si>
  <si>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</si>
  <si>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</si>
  <si>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</si>
  <si>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</si>
  <si>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</si>
  <si>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</si>
  <si>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</si>
  <si>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</si>
  <si>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</si>
  <si>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</si>
  <si>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</si>
  <si>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</si>
  <si>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</si>
  <si>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</si>
  <si>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</si>
  <si>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</si>
  <si>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</si>
  <si>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</si>
  <si>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</si>
  <si>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</si>
  <si>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</si>
  <si>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</si>
  <si>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</si>
  <si>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</si>
  <si>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</si>
  <si>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</si>
  <si>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</si>
  <si>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</si>
  <si>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</si>
  <si>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</si>
  <si>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</si>
  <si>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</si>
  <si>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</si>
  <si>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</si>
  <si>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</si>
  <si>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</si>
  <si>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</si>
  <si>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</si>
  <si>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</si>
  <si>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</si>
  <si>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</si>
  <si>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</si>
  <si>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</si>
  <si>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</si>
  <si>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</si>
  <si>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</si>
  <si>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</si>
  <si>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</si>
  <si>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</si>
  <si>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</si>
  <si>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</si>
  <si>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</si>
  <si>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</si>
  <si>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</si>
  <si>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</si>
  <si>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</si>
  <si>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</si>
  <si>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</si>
  <si>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</si>
  <si>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</si>
  <si>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</si>
  <si>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</si>
  <si>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</si>
  <si>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</si>
  <si>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</si>
  <si>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</si>
  <si>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</si>
  <si>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</si>
  <si>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</si>
  <si>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</si>
  <si>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</si>
  <si>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</si>
  <si>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</si>
  <si>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</si>
  <si>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</si>
  <si>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</si>
  <si>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</si>
  <si>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</si>
  <si>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</si>
  <si>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</si>
  <si>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</si>
  <si>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</si>
  <si>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</si>
  <si>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</si>
  <si>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</si>
  <si>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</si>
  <si>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</si>
  <si>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</si>
  <si>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</si>
  <si>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</si>
  <si>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</si>
  <si>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</si>
  <si>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</si>
  <si>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</si>
  <si>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</si>
  <si>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</si>
  <si>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</si>
  <si>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</si>
  <si>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</si>
  <si>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</si>
  <si>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</si>
  <si>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</si>
  <si>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</si>
  <si>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</si>
  <si>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</si>
  <si>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</si>
  <si>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</si>
  <si>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</si>
  <si>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</si>
  <si>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</si>
  <si>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</si>
  <si>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</si>
  <si>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</si>
  <si>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</si>
  <si>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</si>
  <si>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</si>
  <si>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</si>
  <si>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</si>
  <si>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</si>
  <si>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</si>
  <si>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</si>
  <si>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</si>
  <si>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</si>
  <si>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</si>
  <si>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</si>
  <si>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</si>
  <si>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</si>
  <si>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</si>
  <si>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</si>
  <si>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</si>
  <si>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</si>
  <si>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</si>
  <si>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</si>
  <si>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</si>
  <si>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</si>
  <si>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</si>
  <si>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</si>
  <si>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</si>
  <si>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</si>
  <si>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</si>
  <si>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</si>
  <si>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</si>
  <si>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</si>
  <si>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</si>
  <si>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</si>
  <si>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</si>
  <si>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</si>
  <si>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</si>
  <si>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</si>
  <si>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</si>
  <si>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</si>
  <si>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</si>
  <si>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</si>
  <si>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</si>
  <si>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</si>
  <si>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</si>
  <si>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</si>
  <si>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</si>
  <si>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</si>
  <si>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</si>
  <si>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</si>
  <si>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</si>
  <si>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</si>
  <si>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</si>
  <si>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</si>
  <si>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</si>
  <si>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</si>
  <si>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</si>
  <si>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</si>
  <si>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</si>
  <si>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</si>
  <si>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</si>
  <si>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</si>
  <si>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</si>
  <si>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</si>
  <si>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</si>
  <si>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</si>
  <si>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</si>
  <si>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</si>
  <si>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</si>
  <si>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</si>
  <si>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</si>
  <si>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</si>
  <si>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</si>
  <si>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</si>
  <si>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</si>
  <si>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</si>
  <si>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</si>
  <si>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</si>
  <si>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</si>
  <si>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</si>
  <si>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</si>
  <si>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</si>
  <si>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</si>
  <si>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</si>
  <si>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</si>
  <si>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</si>
  <si>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</si>
  <si>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</si>
  <si>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</si>
  <si>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</si>
  <si>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</si>
  <si>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</si>
  <si>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</si>
  <si>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</si>
  <si>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</si>
  <si>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</si>
  <si>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</si>
  <si>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</si>
  <si>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</si>
  <si>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</si>
  <si>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</si>
  <si>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</si>
  <si>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</si>
  <si>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</si>
  <si>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</si>
  <si>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</si>
  <si>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</si>
  <si>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</si>
  <si>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</si>
  <si>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</si>
  <si>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</si>
  <si>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</si>
  <si>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</si>
  <si>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</si>
  <si>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</si>
  <si>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</si>
  <si>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</si>
  <si>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</si>
  <si>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</si>
  <si>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</si>
  <si>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</si>
  <si>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</si>
  <si>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</si>
  <si>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</si>
  <si>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</si>
  <si>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</si>
  <si>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</si>
  <si>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</si>
  <si>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</si>
  <si>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</si>
  <si>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</si>
  <si>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</si>
  <si>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</si>
  <si>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</si>
  <si>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</si>
  <si>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</si>
  <si>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</si>
  <si>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</si>
  <si>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</si>
  <si>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</si>
  <si>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</si>
  <si>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</si>
  <si>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</si>
  <si>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</si>
  <si>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</si>
  <si>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</si>
  <si>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</si>
  <si>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</si>
  <si>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</si>
  <si>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</si>
  <si>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</si>
  <si>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</si>
  <si>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</si>
  <si>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</si>
  <si>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</si>
  <si>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</si>
  <si>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</si>
  <si>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</si>
  <si>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</si>
  <si>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</si>
  <si>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</si>
  <si>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</si>
  <si>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</si>
  <si>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</si>
  <si>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</si>
  <si>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</si>
  <si>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</si>
  <si>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</si>
  <si>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</si>
  <si>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</si>
  <si>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</si>
  <si>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</si>
  <si>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</si>
  <si>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</si>
  <si>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</si>
  <si>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</si>
  <si>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</si>
  <si>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</si>
  <si>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</si>
  <si>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</si>
  <si>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</si>
  <si>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</si>
  <si>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</si>
  <si>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</si>
  <si>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</si>
  <si>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</si>
  <si>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</si>
  <si>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</si>
  <si>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</si>
  <si>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</si>
  <si>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</si>
  <si>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</si>
  <si>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</si>
  <si>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</si>
  <si>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</si>
  <si>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</si>
  <si>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</si>
  <si>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</si>
  <si>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</si>
  <si>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</si>
  <si>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</si>
  <si>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</si>
  <si>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</si>
  <si>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</si>
  <si>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</si>
  <si>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</si>
  <si>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</si>
  <si>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</si>
  <si>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</si>
  <si>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</si>
  <si>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</si>
  <si>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</si>
  <si>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</si>
  <si>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</si>
  <si>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</si>
  <si>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</si>
  <si>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</si>
  <si>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</si>
  <si>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</si>
  <si>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</si>
  <si>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</si>
  <si>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</si>
  <si>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</si>
  <si>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</si>
  <si>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</si>
  <si>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</si>
  <si>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</si>
  <si>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</si>
  <si>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</si>
  <si>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</si>
  <si>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</si>
  <si>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</si>
  <si>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</si>
  <si>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</si>
  <si>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</si>
  <si>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</si>
  <si>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</si>
  <si>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</si>
  <si>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</si>
  <si>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</si>
  <si>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</si>
  <si>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</si>
  <si>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</si>
  <si>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</si>
  <si>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</si>
  <si>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</si>
  <si>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</si>
  <si>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</si>
  <si>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</si>
  <si>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</si>
  <si>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</si>
  <si>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</si>
  <si>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</si>
  <si>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</si>
  <si>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</si>
  <si>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</si>
  <si>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</si>
  <si>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</si>
  <si>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</si>
  <si>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</si>
  <si>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</si>
  <si>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</si>
  <si>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</si>
  <si>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</si>
  <si>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</si>
  <si>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</si>
  <si>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</si>
  <si>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</si>
  <si>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</si>
  <si>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</si>
  <si>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</si>
  <si>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</si>
  <si>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</si>
  <si>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</si>
  <si>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</si>
  <si>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</si>
  <si>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</si>
  <si>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</si>
  <si>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</si>
  <si>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</si>
  <si>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</si>
  <si>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</si>
  <si>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</si>
  <si>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</si>
  <si>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</si>
  <si>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</si>
  <si>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</si>
  <si>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</si>
  <si>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</si>
  <si>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</si>
  <si>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</si>
  <si>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</si>
  <si>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</si>
  <si>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</si>
  <si>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</si>
  <si>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</si>
  <si>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</si>
  <si>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</si>
  <si>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</si>
  <si>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</si>
  <si>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</si>
  <si>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</si>
  <si>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</si>
  <si>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</si>
  <si>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</si>
  <si>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</si>
  <si>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</si>
  <si>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</si>
  <si>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</si>
  <si>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</si>
  <si>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</si>
  <si>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</si>
  <si>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</si>
  <si>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</si>
  <si>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</si>
  <si>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</si>
  <si>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</si>
  <si>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</si>
  <si>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</si>
  <si>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</si>
  <si>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</si>
  <si>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</si>
  <si>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</si>
  <si>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</si>
  <si>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</si>
  <si>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</si>
  <si>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</si>
  <si>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</si>
  <si>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</si>
  <si>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</si>
  <si>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</si>
  <si>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</si>
  <si>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</si>
  <si>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</si>
  <si>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</si>
  <si>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</si>
  <si>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</si>
  <si>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</si>
  <si>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</si>
  <si>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</si>
  <si>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</si>
  <si>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</si>
  <si>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</si>
  <si>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</si>
  <si>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</si>
  <si>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</si>
  <si>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</si>
  <si>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</si>
  <si>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</si>
  <si>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</si>
  <si>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</si>
  <si>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</si>
  <si>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</si>
  <si>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</si>
  <si>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</si>
  <si>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</si>
  <si>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</si>
  <si>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</si>
  <si>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</si>
  <si>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</si>
  <si>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</si>
  <si>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</si>
  <si>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</si>
  <si>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</si>
  <si>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</si>
  <si>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</si>
  <si>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</si>
  <si>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</si>
  <si>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</si>
  <si>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</si>
  <si>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</si>
  <si>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</si>
  <si>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</si>
  <si>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</si>
  <si>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</si>
  <si>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</si>
  <si>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</si>
  <si>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</si>
  <si>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</si>
  <si>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</si>
  <si>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</si>
  <si>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</si>
  <si>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</si>
  <si>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</si>
  <si>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</si>
  <si>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</si>
  <si>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</si>
  <si>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</si>
  <si>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</si>
  <si>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</si>
  <si>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</si>
  <si>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</si>
  <si>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</si>
  <si>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</si>
  <si>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</si>
  <si>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</si>
  <si>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</si>
  <si>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</si>
  <si>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</si>
  <si>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</si>
  <si>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</si>
  <si>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</si>
  <si>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</si>
  <si>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</si>
  <si>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</si>
  <si>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</si>
  <si>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</si>
  <si>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</si>
  <si>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</si>
  <si>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</si>
  <si>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</si>
  <si>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</si>
  <si>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</si>
  <si>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</si>
  <si>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</si>
  <si>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</si>
  <si>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</si>
  <si>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</si>
  <si>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</si>
  <si>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</si>
  <si>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</si>
  <si>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</si>
  <si>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</si>
  <si>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</si>
  <si>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</si>
  <si>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</si>
  <si>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</si>
  <si>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</si>
  <si>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</si>
  <si>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</si>
  <si>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</si>
  <si>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</si>
  <si>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</si>
  <si>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</si>
  <si>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</si>
  <si>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</si>
  <si>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</si>
  <si>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</si>
  <si>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</si>
  <si>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</si>
  <si>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</si>
  <si>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</si>
  <si>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</si>
  <si>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</si>
  <si>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</si>
  <si>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</si>
  <si>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</si>
  <si>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</si>
  <si>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</si>
  <si>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</si>
  <si>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</si>
  <si>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</si>
  <si>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</si>
  <si>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</si>
  <si>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</si>
  <si>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</si>
  <si>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</si>
  <si>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</si>
  <si>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</si>
  <si>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</si>
  <si>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</si>
  <si>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</si>
  <si>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</si>
  <si>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</si>
  <si>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</si>
  <si>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</si>
  <si>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</si>
  <si>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</si>
  <si>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</si>
  <si>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</si>
  <si>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</si>
  <si>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</si>
  <si>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</si>
  <si>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</si>
  <si>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</si>
  <si>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</si>
  <si>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</si>
  <si>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</si>
  <si>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</si>
  <si>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</si>
  <si>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</si>
  <si>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</si>
  <si>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</si>
  <si>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</si>
  <si>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</si>
  <si>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</si>
  <si>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</si>
  <si>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</si>
  <si>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</si>
  <si>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</si>
  <si>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</si>
  <si>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</si>
  <si>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</si>
  <si>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</si>
  <si>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</si>
  <si>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</si>
  <si>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</si>
  <si>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</si>
  <si>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</si>
  <si>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</si>
  <si>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</si>
  <si>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</si>
  <si>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</si>
  <si>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</si>
  <si>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</si>
  <si>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</si>
  <si>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</si>
  <si>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</si>
  <si>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</si>
  <si>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</si>
  <si>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</si>
  <si>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</si>
  <si>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</si>
  <si>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</si>
  <si>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</si>
  <si>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</si>
  <si>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</si>
  <si>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</si>
  <si>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</si>
  <si>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</si>
  <si>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</si>
  <si>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</si>
  <si>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</si>
  <si>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</si>
  <si>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</si>
  <si>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</si>
  <si>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</si>
  <si>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</si>
  <si>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</si>
  <si>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</si>
  <si>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</si>
  <si>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</si>
  <si>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</si>
  <si>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</si>
  <si>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</si>
  <si>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</si>
  <si>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</si>
  <si>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</si>
  <si>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</si>
  <si>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</si>
  <si>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</si>
  <si>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</si>
  <si>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</si>
  <si>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</si>
  <si>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</si>
  <si>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</si>
  <si>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</si>
  <si>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</si>
  <si>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</si>
  <si>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</si>
  <si>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</si>
  <si>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</si>
  <si>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</si>
  <si>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</si>
  <si>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</si>
  <si>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</si>
  <si>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</si>
  <si>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</si>
  <si>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</si>
  <si>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</si>
  <si>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</si>
  <si>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</si>
  <si>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</si>
  <si>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</si>
  <si>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</si>
  <si>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</si>
  <si>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</si>
  <si>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</si>
  <si>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</si>
  <si>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</si>
  <si>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</si>
  <si>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</si>
  <si>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</si>
  <si>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</si>
  <si>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</si>
  <si>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</si>
  <si>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</si>
  <si>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</si>
  <si>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</si>
  <si>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</si>
  <si>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</si>
  <si>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</si>
  <si>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</si>
  <si>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</si>
  <si>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</si>
  <si>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</si>
  <si>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</si>
  <si>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</si>
  <si>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</si>
  <si>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</si>
  <si>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</si>
  <si>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</si>
  <si>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</si>
  <si>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</si>
  <si>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</si>
  <si>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</si>
  <si>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</si>
  <si>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</si>
  <si>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</si>
  <si>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</si>
  <si>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</si>
  <si>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</si>
  <si>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</si>
  <si>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</si>
  <si>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</si>
  <si>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</si>
  <si>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</si>
  <si>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</si>
  <si>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</si>
  <si>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</si>
  <si>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</si>
  <si>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</si>
  <si>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</si>
  <si>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</si>
  <si>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</si>
  <si>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</si>
  <si>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</si>
  <si>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</si>
  <si>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</si>
  <si>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</si>
  <si>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</si>
  <si>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</si>
  <si>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</si>
  <si>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</si>
  <si>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</si>
  <si>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</si>
  <si>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</si>
  <si>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</si>
  <si>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</si>
  <si>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</si>
  <si>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</si>
  <si>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</si>
  <si>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</si>
  <si>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</si>
  <si>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</si>
  <si>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</si>
  <si>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</si>
  <si>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</si>
  <si>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</si>
  <si>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</si>
  <si>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</si>
  <si>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</si>
  <si>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</si>
  <si>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</si>
  <si>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</si>
  <si>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</si>
  <si>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</si>
  <si>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</si>
  <si>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</si>
  <si>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</si>
  <si>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</si>
  <si>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</si>
  <si>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</si>
  <si>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</si>
  <si>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</si>
  <si>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</si>
  <si>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</si>
  <si>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</si>
  <si>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</si>
  <si>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</si>
  <si>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</si>
  <si>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</si>
  <si>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</si>
  <si>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</si>
  <si>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</si>
  <si>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</si>
  <si>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</si>
  <si>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</si>
  <si>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</si>
  <si>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</si>
  <si>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</si>
  <si>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</si>
  <si>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</si>
  <si>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</si>
  <si>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</si>
  <si>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</si>
  <si>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</si>
  <si>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</si>
  <si>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</si>
  <si>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</si>
  <si>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</si>
  <si>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</si>
  <si>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</si>
  <si>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</si>
  <si>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</si>
  <si>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</si>
  <si>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</si>
  <si>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</si>
  <si>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</si>
  <si>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</si>
  <si>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</si>
  <si>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</si>
  <si>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</si>
  <si>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</si>
  <si>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</si>
  <si>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</si>
  <si>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</si>
  <si>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</si>
  <si>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</si>
  <si>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</si>
  <si>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</si>
  <si>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</si>
  <si>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</si>
  <si>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</si>
  <si>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</si>
  <si>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</si>
  <si>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</si>
  <si>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</si>
  <si>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</si>
  <si>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</si>
  <si>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</si>
  <si>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</si>
  <si>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</si>
  <si>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</si>
  <si>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</si>
  <si>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</si>
  <si>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</si>
  <si>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</si>
  <si>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</si>
  <si>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</si>
  <si>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</si>
  <si>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</si>
  <si>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</si>
  <si>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</si>
  <si>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</si>
  <si>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</si>
  <si>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</si>
  <si>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</si>
  <si>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</si>
  <si>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</si>
  <si>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</si>
  <si>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</si>
  <si>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</si>
  <si>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</si>
  <si>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</si>
  <si>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</si>
  <si>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</si>
  <si>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</si>
  <si>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</si>
  <si>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</si>
  <si>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</si>
  <si>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</si>
  <si>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</si>
  <si>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</si>
  <si>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</si>
  <si>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</si>
  <si>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</si>
  <si>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</si>
  <si>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</si>
  <si>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</si>
  <si>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</si>
  <si>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</si>
  <si>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</si>
  <si>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</si>
  <si>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</si>
  <si>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</si>
  <si>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</si>
  <si>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</si>
  <si>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</si>
  <si>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</si>
  <si>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</si>
  <si>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</si>
  <si>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</si>
  <si>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</si>
  <si>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</si>
  <si>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</si>
  <si>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</si>
  <si>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</si>
  <si>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</si>
  <si>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</si>
  <si>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</si>
  <si>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</si>
  <si>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</si>
  <si>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</si>
  <si>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</si>
  <si>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</si>
  <si>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</si>
  <si>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</si>
  <si>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</si>
  <si>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</si>
  <si>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</si>
  <si>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</si>
  <si>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</si>
  <si>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</si>
  <si>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</si>
  <si>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</si>
  <si>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</si>
  <si>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</si>
  <si>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</si>
  <si>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</si>
  <si>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</si>
  <si>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</si>
  <si>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</si>
  <si>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</si>
  <si>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</si>
  <si>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</si>
  <si>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</si>
  <si>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</si>
  <si>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</si>
  <si>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</si>
  <si>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</si>
  <si>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</si>
  <si>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</si>
  <si>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</si>
  <si>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</si>
  <si>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</si>
  <si>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</si>
  <si>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</si>
  <si>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</si>
  <si>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</si>
  <si>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</si>
  <si>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</si>
  <si>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</si>
  <si>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</si>
  <si>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</si>
  <si>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</si>
  <si>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</si>
  <si>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</si>
  <si>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</si>
  <si>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</si>
  <si>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</si>
  <si>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</si>
  <si>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</si>
  <si>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</si>
  <si>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</si>
  <si>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</si>
  <si>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</si>
  <si>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</si>
  <si>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</si>
  <si>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</si>
  <si>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</si>
  <si>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</si>
  <si>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</si>
  <si>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</si>
  <si>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</si>
  <si>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</si>
  <si>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</si>
  <si>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</si>
  <si>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</si>
  <si>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</si>
  <si>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</si>
  <si>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</si>
  <si>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</si>
  <si>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</si>
  <si>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</si>
  <si>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</si>
  <si>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</si>
  <si>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</si>
  <si>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</si>
  <si>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</si>
  <si>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</si>
  <si>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</si>
  <si>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</si>
  <si>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</si>
  <si>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</si>
  <si>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</si>
  <si>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</si>
  <si>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</si>
  <si>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</si>
  <si>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</si>
  <si>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</si>
  <si>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</si>
  <si>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</si>
  <si>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</si>
  <si>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</si>
  <si>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</si>
  <si>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</si>
  <si>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</si>
  <si>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</si>
  <si>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</si>
  <si>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</si>
  <si>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</si>
  <si>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</si>
  <si>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</si>
  <si>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</si>
  <si>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</si>
  <si>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</si>
  <si>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</si>
  <si>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</si>
  <si>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</si>
  <si>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</si>
  <si>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</si>
  <si>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</si>
  <si>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</si>
  <si>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</si>
  <si>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</si>
  <si>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</si>
  <si>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</si>
  <si>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</si>
  <si>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</si>
  <si>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</si>
  <si>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</si>
  <si>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</si>
  <si>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</si>
  <si>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</si>
  <si>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</si>
  <si>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</si>
  <si>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</si>
  <si>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</si>
  <si>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</si>
  <si>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</si>
  <si>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</si>
  <si>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</si>
  <si>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</si>
  <si>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</si>
  <si>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</si>
  <si>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</si>
  <si>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</si>
  <si>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</si>
  <si>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</si>
  <si>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</si>
  <si>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</si>
  <si>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</si>
  <si>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</si>
  <si>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</si>
  <si>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</si>
  <si>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</si>
  <si>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</si>
  <si>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</si>
  <si>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</si>
  <si>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</si>
  <si>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</si>
  <si>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</si>
  <si>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</si>
  <si>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</si>
  <si>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</si>
  <si>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</si>
  <si>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</si>
  <si>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</si>
  <si>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</si>
  <si>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</si>
  <si>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</si>
  <si>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</si>
  <si>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</si>
  <si>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</si>
  <si>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</si>
  <si>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</si>
  <si>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</si>
  <si>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</si>
  <si>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</si>
  <si>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</si>
  <si>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</si>
  <si>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</si>
  <si>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</si>
  <si>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</si>
  <si>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</si>
  <si>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</si>
  <si>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</si>
  <si>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</si>
  <si>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</si>
  <si>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</si>
  <si>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</si>
  <si>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</si>
  <si>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</si>
  <si>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</si>
  <si>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</si>
  <si>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</si>
  <si>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</si>
  <si>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</si>
  <si>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</si>
  <si>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</si>
  <si>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</si>
  <si>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</si>
  <si>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</si>
  <si>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</si>
  <si>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</si>
  <si>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</si>
  <si>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</si>
  <si>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</si>
  <si>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</si>
  <si>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</si>
  <si>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</si>
  <si>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</si>
  <si>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</si>
  <si>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</si>
  <si>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</si>
  <si>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</si>
  <si>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</si>
  <si>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</si>
  <si>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</si>
  <si>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</si>
  <si>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</si>
  <si>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</si>
  <si>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</si>
  <si>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</si>
  <si>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</si>
  <si>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</si>
  <si>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</si>
  <si>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</si>
  <si>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</si>
  <si>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</si>
  <si>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</si>
  <si>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</si>
  <si>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</si>
  <si>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</si>
  <si>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</si>
  <si>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</si>
  <si>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</si>
  <si>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</si>
  <si>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</si>
  <si>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</si>
  <si>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</si>
  <si>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</si>
  <si>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</si>
  <si>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</si>
  <si>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</si>
  <si>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</si>
  <si>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</si>
  <si>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</si>
  <si>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</si>
  <si>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</si>
  <si>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</si>
  <si>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</si>
  <si>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</si>
  <si>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</si>
  <si>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</si>
  <si>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</si>
  <si>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</si>
  <si>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</si>
  <si>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</si>
  <si>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</si>
  <si>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</si>
  <si>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</si>
  <si>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</si>
  <si>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</si>
  <si>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</si>
  <si>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</si>
  <si>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</si>
  <si>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</si>
  <si>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</si>
  <si>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</si>
  <si>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</si>
  <si>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</si>
  <si>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</si>
  <si>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</si>
  <si>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</si>
  <si>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</si>
  <si>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</si>
  <si>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</si>
  <si>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</si>
  <si>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</si>
  <si>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</si>
  <si>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</si>
  <si>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</si>
  <si>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</si>
  <si>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</si>
  <si>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</si>
  <si>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</si>
  <si>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</si>
  <si>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</si>
  <si>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</si>
  <si>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</si>
  <si>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</si>
  <si>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</si>
  <si>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</si>
  <si>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</si>
  <si>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</si>
  <si>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</si>
  <si>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</si>
  <si>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</si>
  <si>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</si>
  <si>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</si>
  <si>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</si>
  <si>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</si>
  <si>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</si>
  <si>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</si>
  <si>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</si>
  <si>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</si>
  <si>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</si>
  <si>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</si>
  <si>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</si>
  <si>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</si>
  <si>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</si>
  <si>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</si>
  <si>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</si>
  <si>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</si>
  <si>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</si>
  <si>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</si>
  <si>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</si>
  <si>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</si>
  <si>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</si>
  <si>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</si>
  <si>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</si>
  <si>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</si>
  <si>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</si>
  <si>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</si>
  <si>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</si>
  <si>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</si>
  <si>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</si>
  <si>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</si>
  <si>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</si>
  <si>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</si>
  <si>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</si>
  <si>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</si>
  <si>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</si>
  <si>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</si>
  <si>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</si>
  <si>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</si>
  <si>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</si>
  <si>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</si>
  <si>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</si>
  <si>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</si>
  <si>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</si>
  <si>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</si>
  <si>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</si>
  <si>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</si>
  <si>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</si>
  <si>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</si>
  <si>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</si>
  <si>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</si>
  <si>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</si>
  <si>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</si>
  <si>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</si>
  <si>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</si>
  <si>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</si>
  <si>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</si>
  <si>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</si>
  <si>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</si>
  <si>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</si>
  <si>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</si>
  <si>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</si>
  <si>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</si>
  <si>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</si>
  <si>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</si>
  <si>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</si>
  <si>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</si>
  <si>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</si>
  <si>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</si>
  <si>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</si>
  <si>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</si>
  <si>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</si>
  <si>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</si>
  <si>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</si>
  <si>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</si>
  <si>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</si>
  <si>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</si>
  <si>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</si>
  <si>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</si>
  <si>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</si>
  <si>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</si>
  <si>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</si>
  <si>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</si>
  <si>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</si>
  <si>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</si>
  <si>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</si>
  <si>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</si>
  <si>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</si>
  <si>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</si>
  <si>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</si>
  <si>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</si>
  <si>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</si>
  <si>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</si>
  <si>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</si>
  <si>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</si>
  <si>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</si>
  <si>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</si>
  <si>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</si>
  <si>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</si>
  <si>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</si>
  <si>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</si>
  <si>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</si>
  <si>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</si>
  <si>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</si>
  <si>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</si>
  <si>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</si>
  <si>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</si>
  <si>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</si>
  <si>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</si>
  <si>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</si>
  <si>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</si>
  <si>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</si>
  <si>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</si>
  <si>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</si>
  <si>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</si>
  <si>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</si>
  <si>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</si>
  <si>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</si>
  <si>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</si>
  <si>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</si>
  <si>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</si>
  <si>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</si>
  <si>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</si>
  <si>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</si>
  <si>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</si>
  <si>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</si>
  <si>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</si>
  <si>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</si>
  <si>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</si>
  <si>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</si>
  <si>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</si>
  <si>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</si>
  <si>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</si>
  <si>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</si>
  <si>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</si>
  <si>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</si>
  <si>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</si>
  <si>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</si>
  <si>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</si>
  <si>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</si>
  <si>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</si>
  <si>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</si>
  <si>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</si>
  <si>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</si>
  <si>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</si>
  <si>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</si>
  <si>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</si>
  <si>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</si>
  <si>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</si>
  <si>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</si>
  <si>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</si>
  <si>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</si>
  <si>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</si>
  <si>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</si>
  <si>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</si>
  <si>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</si>
  <si>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</si>
  <si>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</si>
  <si>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</si>
  <si>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</si>
  <si>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</si>
  <si>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</si>
  <si>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</si>
  <si>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</si>
  <si>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</si>
  <si>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</si>
  <si>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</si>
  <si>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</si>
  <si>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</si>
  <si>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</si>
  <si>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</si>
  <si>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</si>
  <si>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</si>
  <si>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</si>
  <si>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</si>
  <si>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</si>
  <si>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</si>
  <si>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</si>
  <si>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</si>
  <si>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</si>
  <si>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</si>
  <si>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</si>
  <si>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</si>
  <si>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</si>
  <si>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</si>
  <si>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</si>
  <si>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</si>
  <si>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</si>
  <si>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</si>
  <si>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</si>
  <si>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</si>
  <si>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</si>
  <si>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</si>
  <si>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</si>
  <si>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</si>
  <si>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</si>
  <si>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</si>
  <si>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</si>
  <si>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</si>
  <si>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</si>
  <si>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</si>
  <si>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</si>
  <si>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</si>
  <si>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</si>
  <si>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</si>
  <si>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</si>
  <si>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</si>
  <si>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</si>
  <si>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</si>
  <si>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</si>
  <si>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</si>
  <si>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</si>
  <si>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</si>
  <si>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</si>
  <si>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</si>
  <si>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</si>
  <si>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</si>
  <si>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</si>
  <si>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</si>
  <si>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</si>
  <si>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</si>
  <si>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</si>
  <si>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</si>
  <si>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</si>
  <si>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</si>
  <si>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</si>
  <si>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</si>
  <si>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</si>
  <si>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</si>
  <si>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</si>
  <si>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</si>
  <si>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</si>
  <si>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</si>
  <si>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</si>
  <si>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</si>
  <si>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</si>
  <si>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</si>
  <si>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</si>
  <si>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</si>
  <si>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</si>
  <si>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</si>
  <si>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</si>
  <si>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</si>
  <si>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</si>
  <si>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</si>
  <si>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</si>
  <si>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</si>
  <si>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</si>
  <si>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</si>
  <si>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</si>
  <si>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</si>
  <si>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</si>
  <si>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</si>
  <si>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</si>
  <si>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</si>
  <si>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</si>
  <si>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</si>
  <si>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</si>
  <si>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</si>
  <si>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</si>
  <si>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</si>
  <si>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</si>
  <si>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</si>
  <si>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</si>
  <si>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</si>
  <si>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</si>
  <si>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</si>
  <si>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</si>
  <si>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</si>
  <si>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</si>
  <si>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</si>
  <si>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</si>
  <si>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</si>
  <si>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</si>
  <si>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</si>
  <si>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</si>
  <si>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</si>
  <si>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</si>
  <si>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</si>
  <si>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</si>
  <si>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</si>
  <si>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</si>
  <si>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</si>
  <si>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</si>
  <si>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</si>
  <si>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</si>
  <si>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</si>
  <si>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</si>
  <si>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</si>
  <si>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</si>
  <si>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</si>
  <si>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</si>
  <si>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</si>
  <si>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</si>
  <si>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</si>
  <si>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</si>
  <si>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</si>
  <si>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</si>
  <si>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</si>
  <si>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</si>
  <si>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</si>
  <si>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</si>
  <si>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</si>
  <si>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</si>
  <si>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</si>
  <si>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</si>
  <si>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</si>
  <si>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</si>
  <si>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</si>
  <si>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</si>
  <si>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</si>
  <si>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</si>
  <si>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</si>
  <si>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</si>
  <si>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</si>
  <si>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</si>
  <si>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</si>
  <si>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</si>
  <si>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</si>
  <si>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</si>
  <si>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</si>
  <si>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</si>
  <si>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</si>
  <si>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</si>
  <si>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</si>
  <si>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</si>
  <si>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</si>
  <si>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</si>
  <si>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</si>
  <si>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</si>
  <si>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</si>
  <si>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</si>
  <si>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</si>
  <si>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</si>
  <si>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</si>
  <si>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</si>
  <si>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</si>
  <si>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</si>
  <si>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</si>
  <si>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</si>
  <si>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</si>
  <si>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</si>
  <si>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</si>
  <si>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</si>
  <si>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</si>
  <si>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</si>
  <si>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</si>
  <si>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</si>
  <si>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</si>
  <si>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</si>
  <si>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</si>
  <si>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</si>
  <si>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</si>
  <si>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</si>
  <si>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</si>
  <si>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</si>
  <si>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</si>
  <si>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</si>
  <si>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</si>
  <si>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</si>
  <si>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</si>
  <si>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</si>
  <si>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</si>
  <si>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</si>
  <si>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</si>
  <si>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</si>
  <si>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</si>
  <si>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</si>
  <si>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</si>
  <si>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</si>
  <si>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</si>
  <si>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</si>
  <si>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</si>
  <si>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</si>
  <si>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</si>
  <si>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</si>
  <si>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</si>
  <si>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</si>
  <si>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</si>
  <si>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</si>
  <si>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</si>
  <si>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</si>
  <si>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</si>
  <si>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</si>
  <si>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</si>
  <si>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</si>
  <si>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</si>
  <si>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</si>
  <si>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</si>
  <si>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</si>
  <si>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</si>
  <si>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</si>
  <si>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</si>
  <si>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</si>
  <si>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</si>
  <si>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</si>
  <si>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</si>
  <si>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</si>
  <si>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</si>
  <si>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</si>
  <si>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</si>
  <si>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</si>
  <si>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</si>
  <si>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</si>
  <si>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</si>
  <si>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</si>
  <si>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</si>
  <si>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</si>
  <si>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</si>
  <si>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</si>
  <si>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</si>
  <si>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</si>
  <si>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</si>
  <si>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</si>
  <si>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</si>
  <si>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</si>
  <si>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</si>
  <si>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</si>
  <si>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</si>
  <si>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</si>
  <si>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</si>
  <si>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</si>
  <si>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</si>
  <si>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</si>
  <si>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</si>
  <si>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</si>
  <si>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</si>
  <si>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</si>
  <si>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</si>
  <si>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</si>
  <si>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</si>
  <si>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</si>
  <si>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</si>
  <si>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</si>
  <si>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</si>
  <si>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</si>
  <si>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</si>
  <si>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</si>
  <si>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</si>
  <si>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</si>
  <si>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</si>
  <si>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</si>
  <si>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</si>
  <si>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</si>
  <si>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</si>
  <si>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</si>
  <si>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</si>
  <si>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</si>
  <si>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</si>
  <si>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</si>
  <si>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</si>
  <si>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</si>
  <si>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</si>
  <si>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</si>
  <si>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</si>
  <si>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</si>
  <si>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</si>
  <si>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</si>
  <si>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</si>
  <si>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</si>
  <si>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</si>
  <si>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</si>
  <si>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</si>
  <si>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</si>
  <si>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</si>
  <si>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</si>
  <si>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</si>
  <si>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</si>
  <si>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</si>
  <si>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</si>
  <si>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</si>
  <si>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</si>
  <si>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</si>
  <si>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</si>
  <si>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</si>
  <si>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</si>
  <si>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</si>
  <si>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</si>
  <si>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</si>
  <si>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</si>
  <si>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</si>
  <si>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</si>
  <si>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</si>
  <si>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</si>
  <si>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</si>
  <si>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</si>
  <si>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</si>
  <si>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</si>
  <si>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</si>
  <si>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</si>
  <si>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</si>
  <si>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</si>
  <si>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</si>
  <si>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</si>
  <si>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</si>
  <si>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</si>
  <si>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</si>
  <si>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</si>
  <si>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</si>
  <si>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</si>
  <si>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</si>
  <si>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</si>
  <si>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</si>
  <si>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</si>
  <si>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</si>
  <si>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</si>
  <si>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</si>
  <si>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</si>
  <si>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</si>
  <si>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</si>
  <si>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</si>
  <si>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</si>
  <si>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</si>
  <si>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</si>
  <si>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</si>
  <si>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</si>
  <si>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</si>
  <si>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</si>
  <si>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</si>
  <si>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</si>
  <si>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</si>
  <si>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</si>
  <si>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</si>
  <si>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</si>
  <si>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</si>
  <si>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</si>
  <si>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</si>
  <si>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</si>
  <si>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</si>
  <si>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</si>
  <si>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</si>
  <si>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</si>
  <si>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</si>
  <si>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</si>
  <si>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</si>
  <si>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</si>
  <si>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</si>
  <si>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</si>
  <si>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</si>
  <si>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</si>
  <si>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</si>
  <si>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</si>
  <si>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</si>
  <si>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</si>
  <si>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</si>
  <si>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</si>
  <si>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</si>
  <si>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</si>
  <si>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</si>
  <si>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</si>
  <si>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</si>
  <si>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</si>
  <si>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</si>
  <si>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</si>
  <si>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</si>
  <si>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</si>
  <si>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</si>
  <si>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</si>
  <si>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</si>
  <si>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</si>
  <si>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</si>
  <si>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</si>
  <si>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</si>
  <si>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</si>
  <si>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</si>
  <si>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</si>
  <si>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</si>
  <si>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</si>
  <si>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</si>
  <si>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</si>
  <si>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</si>
  <si>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</si>
  <si>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</si>
  <si>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</si>
  <si>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</si>
  <si>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</si>
  <si>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</si>
  <si>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</si>
  <si>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</si>
  <si>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</si>
  <si>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</si>
  <si>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</si>
  <si>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</si>
  <si>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</si>
  <si>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</si>
  <si>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</si>
  <si>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</si>
  <si>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</si>
  <si>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</si>
  <si>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</si>
  <si>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</si>
  <si>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</si>
  <si>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</si>
  <si>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</si>
  <si>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</si>
  <si>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</si>
  <si>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</si>
  <si>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</si>
  <si>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</si>
  <si>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</si>
  <si>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</si>
  <si>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</si>
  <si>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</si>
  <si>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</si>
  <si>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</si>
  <si>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</si>
  <si>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</si>
  <si>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</si>
  <si>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</si>
  <si>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</si>
  <si>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</si>
  <si>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</si>
  <si>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</si>
  <si>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</si>
  <si>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</si>
  <si>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</si>
  <si>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</si>
  <si>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</si>
  <si>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</si>
  <si>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</si>
  <si>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</si>
  <si>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</si>
  <si>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</si>
  <si>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</si>
  <si>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</si>
  <si>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</si>
  <si>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</si>
  <si>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</si>
  <si>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</si>
  <si>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</si>
  <si>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</si>
  <si>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</si>
  <si>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</si>
  <si>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</si>
  <si>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</si>
  <si>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</si>
  <si>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</si>
  <si>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</si>
  <si>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</si>
  <si>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</si>
  <si>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</si>
  <si>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</si>
  <si>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</si>
  <si>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</si>
  <si>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</si>
  <si>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</si>
  <si>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</si>
  <si>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</si>
  <si>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</si>
  <si>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</si>
  <si>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</si>
  <si>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</si>
  <si>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</si>
  <si>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</si>
  <si>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</si>
  <si>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</si>
  <si>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</si>
  <si>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</si>
  <si>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</si>
  <si>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</si>
  <si>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</si>
  <si>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</si>
  <si>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</si>
  <si>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</si>
  <si>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</si>
  <si>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</si>
  <si>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</si>
  <si>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</si>
  <si>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</si>
  <si>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</si>
  <si>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</si>
  <si>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</si>
  <si>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</si>
  <si>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</si>
  <si>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</si>
  <si>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</si>
  <si>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</si>
  <si>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</si>
  <si>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</si>
  <si>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</si>
  <si>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</si>
  <si>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</si>
  <si>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</si>
  <si>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</si>
  <si>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</si>
  <si>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</si>
  <si>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</si>
  <si>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</si>
  <si>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</si>
  <si>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</si>
  <si>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</si>
  <si>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</si>
  <si>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</si>
  <si>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</si>
  <si>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</si>
  <si>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</si>
  <si>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</si>
  <si>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</si>
  <si>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</si>
  <si>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</si>
  <si>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</si>
  <si>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</si>
  <si>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</si>
  <si>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</si>
  <si>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</si>
  <si>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</si>
  <si>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</si>
  <si>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</si>
  <si>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</si>
  <si>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</si>
  <si>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</si>
  <si>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</si>
  <si>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</si>
  <si>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</si>
  <si>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</si>
  <si>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</si>
  <si>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</si>
  <si>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</si>
  <si>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</si>
  <si>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</si>
  <si>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</si>
  <si>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</si>
  <si>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</si>
  <si>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</si>
  <si>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</si>
  <si>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</si>
  <si>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</si>
  <si>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</si>
  <si>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</si>
  <si>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</si>
  <si>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</si>
  <si>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</si>
  <si>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</si>
  <si>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</si>
  <si>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</si>
  <si>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</si>
  <si>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</si>
  <si>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</si>
  <si>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</si>
  <si>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</si>
  <si>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</si>
  <si>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</si>
  <si>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</si>
  <si>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</si>
  <si>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</si>
  <si>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</si>
  <si>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</si>
  <si>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</si>
  <si>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</si>
  <si>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</si>
  <si>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</si>
  <si>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</si>
  <si>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</si>
  <si>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</si>
  <si>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</si>
  <si>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</si>
  <si>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</si>
  <si>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</si>
  <si>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</si>
  <si>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</si>
  <si>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</si>
  <si>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</si>
  <si>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</si>
  <si>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</si>
  <si>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</si>
  <si>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</si>
  <si>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</si>
  <si>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</si>
  <si>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</si>
  <si>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</si>
  <si>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</si>
  <si>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</si>
  <si>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</si>
  <si>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</si>
  <si>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</si>
  <si>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</si>
  <si>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</si>
  <si>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</si>
  <si>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</si>
  <si>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</si>
  <si>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</si>
  <si>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</si>
  <si>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</si>
  <si>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</si>
  <si>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</si>
  <si>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</si>
  <si>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</si>
  <si>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</si>
  <si>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</si>
  <si>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</si>
  <si>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</si>
  <si>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</si>
  <si>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</si>
  <si>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</si>
  <si>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</si>
  <si>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</si>
  <si>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</si>
  <si>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</si>
  <si>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</si>
  <si>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</si>
  <si>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</si>
  <si>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</si>
  <si>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</si>
  <si>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</si>
  <si>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</si>
  <si>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</si>
  <si>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</si>
  <si>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</si>
  <si>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</si>
  <si>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</si>
  <si>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</si>
  <si>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</si>
  <si>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</si>
  <si>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</si>
  <si>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</si>
  <si>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</si>
  <si>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</si>
  <si>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</si>
  <si>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</si>
  <si>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</si>
  <si>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</si>
  <si>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</si>
  <si>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</si>
  <si>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</si>
  <si>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</si>
  <si>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</si>
  <si>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</si>
  <si>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</si>
  <si>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</si>
  <si>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</si>
  <si>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</si>
  <si>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</si>
  <si>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</si>
  <si>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</si>
  <si>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</si>
  <si>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</si>
  <si>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</si>
  <si>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</si>
  <si>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</si>
  <si>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</si>
  <si>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</si>
  <si>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</si>
  <si>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</si>
  <si>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</si>
  <si>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</si>
  <si>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</si>
  <si>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</si>
  <si>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</si>
  <si>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</si>
  <si>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</si>
  <si>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</si>
  <si>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</si>
  <si>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</si>
  <si>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</si>
  <si>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</si>
  <si>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</si>
  <si>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</si>
  <si>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</si>
  <si>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</si>
  <si>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</si>
  <si>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</si>
  <si>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</si>
  <si>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</si>
  <si>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</si>
  <si>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</si>
  <si>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</si>
  <si>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</si>
  <si>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</si>
  <si>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</si>
  <si>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</si>
  <si>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</si>
  <si>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</si>
  <si>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</si>
  <si>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</si>
  <si>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</si>
  <si>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</si>
  <si>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</si>
  <si>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</si>
  <si>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</si>
  <si>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</si>
  <si>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</si>
  <si>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</si>
  <si>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</si>
  <si>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</si>
  <si>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</si>
  <si>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</si>
  <si>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</si>
  <si>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</si>
  <si>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</si>
  <si>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</si>
  <si>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</si>
  <si>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</si>
  <si>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</si>
  <si>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</si>
  <si>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</si>
  <si>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</si>
  <si>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</si>
  <si>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</si>
  <si>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</si>
  <si>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</si>
  <si>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</si>
  <si>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</si>
  <si>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</si>
  <si>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</si>
  <si>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</si>
  <si>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</si>
  <si>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</si>
  <si>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</si>
  <si>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</si>
  <si>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</si>
  <si>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</si>
  <si>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</si>
  <si>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</si>
  <si>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</si>
  <si>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</si>
  <si>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</si>
  <si>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</si>
  <si>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</si>
  <si>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</si>
  <si>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</si>
  <si>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</si>
  <si>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</si>
  <si>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</si>
  <si>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</si>
  <si>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</si>
  <si>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</si>
  <si>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</si>
  <si>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</si>
  <si>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</si>
  <si>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</si>
  <si>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</si>
  <si>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</si>
  <si>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</si>
  <si>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</si>
  <si>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</si>
  <si>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</si>
  <si>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</si>
  <si>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</si>
  <si>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</si>
  <si>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</si>
  <si>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</si>
  <si>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</si>
  <si>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</si>
  <si>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</si>
  <si>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</si>
  <si>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</si>
  <si>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</si>
  <si>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</si>
  <si>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</si>
  <si>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</si>
  <si>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</si>
  <si>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</si>
  <si>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</si>
  <si>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</si>
  <si>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</si>
  <si>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</si>
  <si>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</si>
  <si>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</si>
  <si>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</si>
  <si>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</si>
  <si>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</si>
  <si>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</si>
  <si>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</si>
  <si>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</si>
  <si>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</si>
  <si>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</si>
  <si>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</si>
  <si>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</si>
  <si>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</si>
  <si>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</si>
  <si>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</si>
  <si>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</si>
  <si>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</si>
  <si>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</si>
  <si>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</si>
  <si>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</si>
  <si>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</si>
  <si>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</si>
  <si>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</si>
  <si>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</si>
  <si>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</si>
  <si>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</si>
  <si>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</si>
  <si>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</si>
  <si>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</si>
  <si>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</si>
  <si>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</si>
  <si>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</si>
  <si>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</si>
  <si>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</si>
  <si>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</si>
  <si>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</si>
  <si>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</si>
  <si>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</si>
  <si>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</si>
  <si>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</si>
  <si>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</si>
  <si>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</si>
  <si>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</si>
  <si>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</si>
  <si>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</si>
  <si>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</si>
  <si>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</si>
  <si>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</si>
  <si>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</si>
  <si>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</si>
  <si>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</si>
  <si>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</si>
  <si>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</si>
  <si>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</si>
  <si>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</si>
  <si>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</si>
  <si>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</si>
  <si>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</si>
  <si>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</si>
  <si>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</si>
  <si>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</si>
  <si>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</si>
  <si>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</si>
  <si>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</si>
  <si>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</si>
  <si>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</si>
  <si>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</si>
  <si>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</si>
  <si>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</si>
  <si>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</si>
  <si>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</si>
  <si>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</si>
  <si>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</si>
  <si>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</si>
  <si>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</si>
  <si>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</si>
  <si>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</si>
  <si>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</si>
  <si>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</si>
  <si>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</si>
  <si>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</si>
  <si>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</si>
  <si>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</si>
  <si>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</si>
  <si>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</si>
  <si>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</si>
  <si>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</si>
  <si>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</si>
  <si>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</si>
  <si>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</si>
  <si>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</si>
  <si>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</si>
  <si>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</si>
  <si>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</si>
  <si>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</si>
  <si>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</si>
  <si>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</si>
  <si>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</si>
  <si>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</si>
  <si>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</si>
  <si>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</si>
  <si>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</si>
  <si>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</si>
  <si>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</si>
  <si>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</si>
  <si>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</si>
  <si>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</si>
  <si>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</si>
  <si>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</si>
  <si>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</si>
  <si>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</si>
  <si>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</si>
  <si>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</si>
  <si>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</si>
  <si>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</si>
  <si>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</si>
  <si>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</si>
  <si>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</si>
  <si>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</si>
  <si>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</si>
  <si>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</si>
  <si>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</si>
  <si>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</si>
  <si>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</si>
  <si>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</si>
  <si>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</si>
  <si>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</si>
  <si>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</si>
  <si>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</si>
  <si>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</si>
  <si>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</si>
  <si>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</si>
  <si>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</si>
  <si>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</si>
  <si>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</si>
  <si>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</si>
  <si>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</si>
  <si>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</si>
  <si>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</si>
  <si>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</si>
  <si>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</si>
  <si>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</si>
  <si>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</si>
  <si>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</si>
  <si>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</si>
  <si>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</si>
  <si>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</si>
  <si>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</si>
  <si>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</si>
  <si>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</si>
  <si>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</si>
  <si>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</si>
  <si>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</si>
  <si>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</si>
  <si>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</si>
  <si>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</si>
  <si>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</si>
  <si>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</si>
  <si>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</si>
  <si>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</si>
  <si>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</si>
  <si>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</si>
  <si>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</si>
  <si>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</si>
  <si>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</si>
  <si>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</si>
  <si>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</si>
  <si>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</si>
  <si>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</si>
  <si>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</si>
  <si>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</si>
  <si>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</si>
  <si>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</si>
  <si>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</si>
  <si>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</si>
  <si>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</si>
  <si>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</si>
  <si>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</si>
  <si>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</si>
  <si>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</si>
  <si>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</si>
  <si>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</si>
  <si>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</si>
  <si>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</si>
  <si>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</si>
  <si>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</si>
  <si>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</si>
  <si>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</si>
  <si>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</si>
  <si>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</si>
  <si>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</si>
  <si>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</si>
  <si>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</si>
  <si>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</si>
  <si>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</si>
  <si>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</si>
  <si>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</si>
  <si>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</si>
  <si>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</si>
  <si>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</si>
  <si>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</si>
  <si>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</si>
  <si>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</si>
  <si>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</si>
  <si>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</si>
  <si>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</si>
  <si>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</si>
  <si>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</si>
  <si>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</si>
  <si>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</si>
  <si>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</si>
  <si>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</si>
  <si>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</si>
  <si>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</si>
  <si>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</si>
  <si>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</si>
  <si>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</si>
  <si>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</si>
  <si>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</si>
  <si>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</si>
  <si>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</si>
  <si>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</si>
  <si>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</si>
  <si>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</si>
  <si>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</si>
  <si>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</si>
  <si>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</si>
  <si>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</si>
  <si>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</si>
  <si>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</si>
  <si>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</si>
  <si>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</si>
  <si>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</si>
  <si>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</si>
  <si>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</si>
  <si>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</si>
  <si>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</si>
  <si>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</si>
  <si>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</si>
  <si>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</si>
  <si>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</si>
  <si>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</si>
  <si>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</si>
  <si>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</si>
  <si>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</si>
  <si>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</si>
  <si>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</si>
  <si>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</si>
  <si>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</si>
  <si>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</si>
  <si>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</si>
  <si>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</si>
  <si>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</si>
  <si>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</si>
  <si>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</si>
  <si>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</si>
  <si>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</si>
  <si>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</si>
  <si>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</si>
  <si>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</si>
  <si>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</si>
  <si>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</si>
  <si>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</si>
  <si>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</si>
  <si>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</si>
  <si>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</si>
  <si>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</si>
  <si>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</si>
  <si>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</si>
  <si>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</si>
  <si>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</si>
  <si>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</si>
  <si>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</si>
  <si>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</si>
  <si>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</si>
  <si>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</si>
  <si>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</si>
  <si>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</si>
  <si>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</si>
  <si>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</si>
  <si>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</si>
  <si>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</si>
  <si>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</si>
  <si>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</si>
  <si>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</si>
  <si>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</si>
  <si>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</si>
  <si>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</si>
  <si>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</si>
  <si>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</si>
  <si>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</si>
  <si>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</si>
  <si>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</si>
  <si>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</si>
  <si>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</si>
  <si>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</si>
  <si>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</si>
  <si>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</si>
  <si>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</si>
  <si>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</si>
  <si>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</si>
  <si>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</si>
  <si>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</si>
  <si>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</si>
  <si>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</si>
  <si>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</si>
  <si>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</si>
  <si>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</si>
  <si>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</si>
  <si>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</si>
  <si>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</si>
  <si>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</si>
  <si>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</si>
  <si>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</si>
  <si>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</si>
  <si>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</si>
  <si>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</si>
  <si>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</si>
  <si>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</si>
  <si>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</si>
  <si>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</si>
  <si>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</si>
  <si>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</si>
  <si>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</si>
  <si>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</si>
  <si>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</si>
  <si>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</si>
  <si>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</si>
  <si>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</si>
  <si>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</si>
  <si>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</si>
  <si>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</si>
  <si>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</si>
  <si>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</si>
  <si>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</si>
  <si>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</si>
  <si>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</si>
  <si>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</si>
  <si>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</si>
  <si>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</si>
  <si>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</si>
  <si>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</si>
  <si>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</si>
  <si>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</si>
  <si>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</si>
  <si>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</si>
  <si>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</si>
  <si>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</si>
  <si>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</si>
  <si>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</si>
  <si>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</si>
  <si>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</si>
  <si>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</si>
  <si>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</si>
  <si>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</si>
  <si>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</si>
  <si>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</si>
  <si>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</si>
  <si>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</si>
  <si>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</si>
  <si>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</si>
  <si>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</si>
  <si>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</si>
  <si>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</si>
  <si>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</si>
  <si>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</si>
  <si>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</si>
  <si>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</si>
  <si>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</si>
  <si>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</si>
  <si>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</si>
  <si>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</si>
  <si>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</si>
  <si>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</si>
  <si>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</si>
  <si>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</si>
  <si>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</si>
  <si>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</si>
  <si>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</si>
  <si>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</si>
  <si>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</si>
  <si>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</si>
  <si>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</si>
  <si>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</si>
  <si>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</si>
  <si>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</si>
  <si>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</si>
  <si>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</si>
  <si>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</si>
  <si>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</si>
  <si>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</si>
  <si>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</si>
  <si>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</si>
  <si>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</si>
  <si>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</si>
  <si>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</si>
  <si>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</si>
  <si>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</si>
  <si>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</si>
  <si>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</si>
  <si>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</si>
  <si>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</si>
  <si>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</si>
  <si>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</si>
  <si>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</si>
  <si>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</si>
  <si>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</si>
  <si>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</si>
  <si>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</si>
  <si>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</si>
  <si>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</si>
  <si>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</si>
  <si>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</si>
  <si>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</si>
  <si>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</si>
  <si>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</si>
  <si>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</si>
  <si>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</si>
  <si>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</si>
  <si>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</si>
  <si>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</si>
  <si>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</si>
  <si>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</si>
  <si>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</si>
  <si>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</si>
  <si>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</si>
  <si>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</si>
  <si>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</si>
  <si>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</si>
  <si>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</si>
  <si>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</si>
  <si>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</si>
  <si>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</si>
  <si>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</si>
  <si>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</si>
  <si>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</si>
  <si>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</si>
  <si>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</si>
  <si>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</si>
  <si>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</si>
  <si>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</si>
  <si>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</si>
  <si>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</si>
  <si>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</si>
  <si>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</si>
  <si>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</si>
  <si>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</si>
  <si>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</si>
  <si>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</si>
  <si>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</si>
  <si>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</si>
  <si>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</si>
  <si>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</si>
  <si>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</si>
  <si>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</si>
  <si>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</si>
  <si>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</si>
  <si>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</si>
  <si>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</si>
  <si>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</si>
  <si>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</si>
  <si>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</si>
  <si>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</si>
  <si>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</si>
  <si>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</si>
  <si>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</si>
  <si>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</si>
  <si>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</si>
  <si>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</si>
  <si>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</si>
  <si>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</si>
  <si>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</si>
  <si>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</si>
  <si>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</si>
  <si>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</si>
  <si>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</si>
  <si>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</si>
  <si>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</si>
  <si>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</si>
  <si>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</si>
  <si>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</si>
  <si>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</si>
  <si>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</si>
  <si>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</si>
  <si>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</si>
  <si>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</si>
  <si>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</si>
  <si>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</si>
  <si>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</si>
  <si>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</si>
  <si>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</si>
  <si>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</si>
  <si>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</si>
  <si>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</si>
  <si>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</si>
  <si>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</si>
  <si>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</si>
  <si>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</si>
  <si>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</si>
  <si>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</si>
  <si>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</si>
  <si>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</si>
  <si>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</si>
  <si>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</si>
  <si>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</si>
  <si>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</si>
  <si>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</si>
  <si>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</si>
  <si>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</si>
  <si>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</si>
  <si>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</si>
  <si>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</si>
  <si>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</si>
  <si>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</si>
  <si>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</si>
  <si>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</si>
  <si>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</si>
  <si>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</si>
  <si>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</si>
  <si>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</si>
  <si>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</si>
  <si>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</si>
  <si>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</si>
  <si>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</si>
  <si>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</si>
  <si>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</si>
  <si>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</si>
  <si>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</si>
  <si>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</si>
  <si>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</si>
  <si>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</si>
  <si>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</si>
  <si>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</si>
  <si>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</si>
  <si>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</si>
  <si>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</si>
  <si>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</si>
  <si>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</si>
  <si>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</si>
  <si>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</si>
  <si>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</si>
  <si>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</si>
  <si>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</si>
  <si>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</si>
  <si>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</si>
  <si>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</si>
  <si>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</si>
  <si>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</si>
  <si>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</si>
  <si>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</si>
  <si>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</si>
  <si>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</si>
  <si>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</si>
  <si>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</si>
  <si>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</si>
  <si>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</si>
  <si>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</si>
  <si>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</si>
  <si>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</si>
  <si>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</si>
  <si>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</si>
  <si>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</si>
  <si>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</si>
  <si>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</si>
  <si>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</si>
  <si>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</si>
  <si>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</si>
  <si>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</si>
  <si>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</si>
  <si>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</si>
  <si>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</si>
  <si>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</si>
  <si>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</si>
  <si>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</si>
  <si>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</si>
  <si>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</si>
  <si>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</si>
  <si>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</si>
  <si>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</si>
  <si>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</si>
  <si>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</si>
  <si>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</si>
  <si>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</si>
  <si>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</si>
  <si>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</si>
  <si>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</si>
  <si>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</si>
  <si>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</si>
  <si>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</si>
  <si>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</si>
  <si>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</si>
  <si>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</si>
  <si>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</si>
  <si>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</si>
  <si>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</si>
  <si>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</si>
  <si>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</si>
  <si>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</si>
  <si>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</si>
  <si>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</si>
  <si>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</si>
  <si>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</si>
  <si>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</si>
  <si>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</si>
  <si>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</si>
  <si>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</si>
  <si>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</si>
  <si>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</si>
  <si>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</si>
  <si>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</si>
  <si>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</si>
  <si>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</si>
  <si>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</si>
  <si>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</si>
  <si>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</si>
  <si>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</si>
  <si>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</si>
  <si>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</si>
  <si>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</si>
  <si>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</si>
  <si>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</si>
  <si>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</si>
  <si>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</si>
  <si>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</si>
  <si>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</si>
  <si>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</si>
  <si>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</si>
  <si>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</si>
  <si>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</si>
  <si>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</si>
  <si>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</si>
  <si>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</si>
  <si>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</si>
  <si>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</si>
  <si>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</si>
  <si>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</si>
  <si>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</si>
  <si>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</si>
  <si>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</si>
  <si>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</si>
  <si>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</si>
  <si>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</si>
  <si>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</si>
  <si>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</si>
  <si>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</si>
  <si>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</si>
  <si>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</si>
  <si>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</si>
  <si>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</si>
  <si>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</si>
  <si>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</si>
  <si>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</si>
  <si>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</si>
  <si>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</si>
  <si>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</si>
  <si>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</si>
  <si>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</si>
  <si>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</si>
  <si>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</si>
  <si>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</si>
  <si>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</si>
  <si>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</si>
  <si>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</si>
  <si>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</si>
  <si>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</si>
  <si>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</si>
  <si>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</si>
  <si>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</si>
  <si>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</si>
  <si>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</si>
  <si>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</si>
  <si>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</si>
  <si>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</si>
  <si>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</si>
  <si>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</si>
  <si>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</si>
  <si>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</si>
  <si>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</si>
  <si>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</si>
  <si>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</si>
  <si>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</si>
  <si>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</si>
  <si>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</si>
  <si>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</si>
  <si>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</si>
  <si>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</si>
  <si>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</si>
  <si>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</si>
  <si>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</si>
  <si>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</si>
  <si>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</si>
  <si>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</si>
  <si>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</si>
  <si>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</si>
  <si>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</si>
  <si>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</si>
  <si>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</si>
  <si>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</si>
  <si>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</si>
  <si>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</si>
  <si>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</si>
  <si>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</si>
  <si>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</si>
  <si>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</si>
  <si>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</si>
  <si>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</si>
  <si>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</si>
  <si>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</si>
  <si>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</si>
  <si>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</si>
  <si>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</si>
  <si>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</si>
  <si>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</si>
  <si>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</si>
  <si>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</si>
  <si>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</si>
  <si>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</si>
  <si>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</si>
  <si>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</si>
  <si>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</si>
  <si>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</si>
  <si>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</si>
  <si>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</si>
  <si>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</si>
  <si>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</si>
  <si>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</si>
  <si>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</si>
  <si>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</si>
  <si>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</si>
  <si>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</si>
  <si>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</si>
  <si>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</si>
  <si>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</si>
  <si>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</si>
  <si>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</si>
  <si>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</si>
  <si>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</si>
  <si>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</si>
  <si>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</si>
  <si>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</si>
  <si>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</si>
  <si>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</si>
  <si>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</si>
  <si>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</si>
  <si>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</si>
  <si>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</si>
  <si>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</si>
  <si>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</si>
  <si>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</si>
  <si>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</si>
  <si>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</si>
  <si>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</si>
  <si>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</si>
  <si>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</si>
  <si>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</si>
  <si>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</si>
  <si>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</si>
  <si>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</si>
  <si>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</si>
  <si>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</si>
  <si>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</si>
  <si>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</si>
  <si>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</si>
  <si>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</si>
  <si>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</si>
  <si>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</si>
  <si>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</si>
  <si>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</si>
  <si>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</si>
  <si>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</si>
  <si>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</si>
  <si>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</si>
  <si>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</si>
  <si>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</si>
  <si>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</si>
  <si>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</si>
  <si>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</si>
  <si>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</si>
  <si>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</si>
  <si>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</si>
  <si>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</si>
  <si>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</si>
  <si>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</si>
  <si>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</si>
  <si>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</si>
  <si>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</si>
  <si>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</si>
  <si>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</si>
  <si>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</si>
  <si>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</si>
  <si>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</si>
  <si>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</si>
  <si>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</si>
  <si>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</si>
  <si>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</si>
  <si>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</si>
  <si>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</si>
  <si>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</si>
  <si>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</si>
  <si>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</si>
  <si>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</si>
  <si>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</si>
  <si>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</si>
  <si>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</si>
  <si>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</si>
  <si>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</si>
  <si>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</si>
  <si>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</si>
  <si>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</si>
  <si>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</si>
  <si>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</si>
  <si>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</si>
  <si>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</si>
  <si>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</si>
  <si>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</si>
  <si>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</si>
  <si>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</si>
  <si>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</si>
  <si>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</si>
  <si>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</si>
  <si>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</si>
  <si>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</si>
  <si>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</si>
  <si>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</si>
  <si>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</si>
  <si>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</si>
  <si>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</si>
  <si>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</si>
  <si>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</si>
  <si>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</si>
  <si>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</si>
  <si>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</si>
  <si>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</si>
  <si>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</si>
  <si>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</si>
  <si>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</si>
  <si>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</si>
  <si>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</si>
  <si>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</si>
  <si>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</si>
  <si>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</si>
  <si>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</si>
  <si>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</si>
  <si>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</si>
  <si>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</si>
  <si>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</si>
  <si>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</si>
  <si>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</si>
  <si>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</si>
  <si>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</si>
  <si>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</si>
  <si>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</si>
  <si>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</si>
  <si>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</si>
  <si>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</si>
  <si>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</si>
  <si>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</si>
  <si>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</si>
  <si>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</si>
  <si>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</si>
  <si>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</si>
  <si>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</si>
  <si>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</si>
  <si>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</si>
  <si>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</si>
  <si>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</si>
  <si>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</si>
  <si>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</si>
  <si>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</si>
  <si>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</si>
  <si>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</si>
  <si>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</si>
  <si>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</si>
  <si>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</si>
  <si>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</si>
  <si>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</si>
  <si>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</si>
  <si>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</si>
  <si>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</si>
  <si>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</si>
  <si>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</si>
  <si>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</si>
  <si>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</si>
  <si>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</si>
  <si>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</si>
  <si>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</si>
  <si>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</si>
  <si>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</si>
  <si>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</si>
  <si>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</si>
  <si>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</si>
  <si>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</si>
  <si>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</si>
  <si>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</si>
  <si>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</si>
  <si>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</si>
  <si>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</si>
  <si>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</si>
  <si>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</si>
  <si>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</si>
  <si>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</si>
  <si>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</si>
  <si>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</si>
  <si>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</si>
  <si>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</si>
  <si>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</si>
  <si>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</si>
  <si>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</si>
  <si>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</si>
  <si>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</si>
  <si>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</si>
  <si>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</si>
  <si>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</si>
  <si>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</si>
  <si>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</si>
  <si>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</si>
  <si>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</si>
  <si>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</si>
  <si>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</si>
  <si>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</si>
  <si>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</si>
  <si>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</si>
  <si>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</si>
  <si>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</si>
  <si>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</si>
  <si>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</si>
  <si>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</si>
  <si>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</si>
  <si>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</si>
  <si>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</si>
  <si>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</si>
  <si>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</si>
  <si>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</si>
  <si>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</si>
  <si>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</si>
  <si>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</si>
  <si>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</si>
  <si>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</si>
  <si>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</si>
  <si>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</si>
  <si>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</si>
  <si>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</si>
  <si>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</si>
  <si>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</si>
  <si>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</si>
  <si>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</si>
  <si>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</si>
  <si>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</si>
  <si>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</si>
  <si>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</si>
  <si>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</si>
  <si>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</si>
  <si>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</si>
  <si>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</si>
  <si>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</si>
  <si>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</si>
  <si>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</si>
  <si>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</si>
  <si>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</si>
  <si>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</si>
  <si>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</si>
  <si>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</si>
  <si>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</si>
  <si>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</si>
  <si>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</si>
  <si>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</si>
  <si>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</si>
  <si>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</si>
  <si>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</si>
  <si>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</si>
  <si>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</si>
  <si>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</si>
  <si>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</si>
  <si>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</si>
  <si>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</si>
  <si>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</si>
  <si>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</si>
  <si>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</si>
  <si>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</si>
  <si>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</si>
  <si>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</si>
  <si>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</si>
  <si>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</si>
  <si>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</si>
  <si>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</si>
  <si>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</si>
  <si>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</si>
  <si>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</si>
  <si>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</si>
  <si>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</si>
  <si>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</si>
  <si>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</si>
  <si>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</si>
  <si>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</si>
  <si>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</si>
  <si>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</si>
  <si>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</si>
  <si>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</si>
  <si>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</si>
  <si>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</si>
  <si>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</si>
  <si>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</si>
  <si>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</si>
  <si>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</si>
  <si>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</si>
  <si>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</si>
  <si>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</si>
  <si>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</si>
  <si>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</si>
  <si>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</si>
  <si>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</si>
  <si>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</si>
  <si>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</si>
  <si>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</si>
  <si>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</si>
  <si>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</si>
  <si>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</si>
  <si>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</si>
  <si>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</si>
  <si>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</si>
  <si>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</si>
  <si>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</si>
  <si>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</si>
  <si>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</si>
  <si>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</si>
  <si>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</si>
  <si>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</si>
  <si>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</si>
  <si>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</si>
  <si>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</si>
  <si>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</si>
  <si>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</si>
  <si>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</si>
  <si>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</si>
  <si>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</si>
  <si>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</si>
  <si>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</si>
  <si>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</si>
  <si>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</si>
  <si>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</si>
  <si>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</si>
  <si>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</si>
  <si>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</si>
  <si>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</si>
  <si>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</si>
  <si>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</si>
  <si>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</si>
  <si>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</si>
  <si>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</si>
  <si>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</si>
  <si>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</si>
  <si>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</si>
  <si>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</si>
  <si>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</si>
  <si>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</si>
  <si>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</si>
  <si>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</si>
  <si>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</si>
  <si>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</si>
  <si>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</si>
  <si>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</si>
  <si>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</si>
  <si>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</si>
  <si>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</si>
  <si>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</si>
  <si>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</si>
  <si>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</si>
  <si>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</si>
  <si>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</si>
  <si>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</si>
  <si>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</si>
  <si>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</si>
  <si>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</si>
  <si>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</si>
  <si>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</si>
  <si>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</si>
  <si>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</si>
  <si>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</si>
  <si>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</si>
  <si>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</si>
  <si>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</si>
  <si>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</si>
  <si>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</si>
  <si>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</si>
  <si>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</si>
  <si>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</si>
  <si>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</si>
  <si>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</si>
  <si>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</si>
  <si>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</si>
  <si>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</si>
  <si>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</si>
  <si>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</si>
  <si>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</si>
  <si>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</si>
  <si>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</si>
  <si>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</si>
  <si>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</si>
  <si>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</si>
  <si>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</si>
  <si>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</si>
  <si>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</si>
  <si>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</si>
  <si>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</si>
  <si>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</si>
  <si>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</si>
  <si>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</si>
  <si>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</si>
  <si>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</si>
  <si>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</si>
  <si>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</si>
  <si>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</si>
  <si>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</si>
  <si>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</si>
  <si>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</si>
  <si>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</si>
  <si>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</si>
  <si>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</si>
  <si>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</si>
  <si>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</si>
  <si>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</si>
  <si>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</si>
  <si>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</si>
  <si>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</si>
  <si>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</si>
  <si>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</si>
  <si>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</si>
  <si>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</si>
  <si>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</si>
  <si>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</si>
  <si>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</si>
  <si>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</si>
  <si>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</si>
  <si>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</si>
  <si>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</si>
  <si>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</si>
  <si>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</si>
  <si>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</si>
  <si>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</si>
  <si>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</si>
  <si>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</si>
  <si>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</si>
  <si>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</si>
  <si>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</si>
  <si>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</si>
  <si>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</si>
  <si>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</si>
  <si>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</si>
  <si>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</si>
  <si>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</si>
  <si>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</si>
  <si>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</si>
  <si>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</si>
  <si>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</si>
  <si>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</si>
  <si>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</si>
  <si>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</si>
  <si>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</si>
  <si>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</si>
  <si>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</si>
  <si>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</si>
  <si>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</si>
  <si>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</si>
  <si>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</si>
  <si>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</si>
  <si>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</si>
  <si>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</si>
  <si>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</si>
  <si>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</si>
  <si>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</si>
  <si>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</si>
  <si>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</si>
  <si>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</si>
  <si>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</si>
  <si>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</si>
  <si>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</si>
  <si>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</si>
  <si>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</si>
  <si>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</si>
  <si>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</si>
  <si>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</si>
  <si>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</si>
  <si>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</si>
  <si>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</si>
  <si>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</si>
  <si>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</si>
  <si>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</si>
  <si>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</si>
  <si>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</si>
  <si>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</si>
  <si>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</si>
  <si>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</si>
  <si>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</si>
  <si>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</si>
  <si>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</si>
  <si>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</si>
  <si>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</si>
  <si>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</si>
  <si>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</si>
  <si>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</si>
  <si>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</si>
  <si>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</si>
  <si>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</si>
  <si>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</si>
  <si>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</si>
  <si>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</si>
  <si>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</si>
  <si>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</si>
  <si>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</si>
  <si>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</si>
  <si>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</si>
  <si>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</si>
  <si>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</si>
  <si>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</si>
  <si>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</si>
  <si>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</si>
  <si>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</si>
  <si>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</si>
  <si>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</si>
  <si>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</si>
  <si>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</si>
  <si>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</si>
  <si>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</si>
  <si>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</si>
  <si>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</si>
  <si>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</si>
  <si>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</si>
  <si>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</si>
  <si>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</si>
  <si>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</si>
  <si>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</si>
  <si>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</si>
  <si>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</si>
  <si>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</si>
  <si>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</si>
  <si>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</si>
  <si>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</si>
  <si>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</si>
  <si>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</si>
  <si>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</si>
  <si>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</si>
  <si>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</si>
  <si>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</si>
  <si>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</si>
  <si>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</si>
  <si>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</si>
  <si>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</si>
  <si>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</si>
  <si>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</si>
  <si>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</si>
  <si>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</si>
  <si>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</si>
  <si>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</si>
  <si>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</si>
  <si>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</si>
  <si>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</si>
  <si>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</si>
  <si>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</si>
  <si>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</si>
  <si>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</si>
  <si>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</si>
  <si>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</si>
  <si>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</si>
  <si>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</si>
  <si>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</si>
  <si>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</si>
  <si>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</si>
  <si>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</si>
  <si>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</si>
  <si>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</si>
  <si>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</si>
  <si>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</si>
  <si>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</si>
  <si>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</si>
  <si>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</si>
  <si>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</si>
  <si>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</si>
  <si>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</si>
  <si>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</si>
  <si>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</si>
  <si>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</si>
  <si>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</si>
  <si>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</si>
  <si>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</si>
  <si>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</si>
  <si>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</si>
  <si>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</si>
  <si>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</si>
  <si>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</si>
  <si>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</si>
  <si>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</si>
  <si>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</si>
  <si>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</si>
  <si>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</si>
  <si>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</si>
  <si>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</si>
  <si>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</si>
  <si>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</si>
  <si>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</si>
  <si>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</si>
  <si>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</si>
  <si>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</si>
  <si>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</si>
  <si>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</si>
  <si>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</si>
  <si>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</si>
  <si>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</si>
  <si>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</si>
  <si>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</si>
  <si>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</si>
  <si>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</si>
  <si>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</si>
  <si>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</si>
  <si>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</si>
  <si>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</si>
  <si>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</si>
  <si>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</si>
  <si>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</si>
  <si>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</si>
  <si>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</si>
  <si>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</si>
  <si>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</si>
  <si>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</si>
  <si>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</si>
  <si>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</si>
  <si>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</si>
  <si>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</si>
  <si>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</si>
  <si>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</si>
  <si>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</si>
  <si>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</si>
  <si>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</si>
  <si>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</si>
  <si>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</si>
  <si>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</si>
  <si>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</si>
  <si>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</si>
  <si>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</si>
  <si>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</si>
  <si>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</si>
  <si>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</si>
  <si>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</si>
  <si>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</si>
  <si>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</si>
  <si>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</si>
  <si>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</si>
  <si>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</si>
  <si>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</si>
  <si>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</si>
  <si>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</si>
  <si>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</si>
  <si>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</si>
  <si>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</si>
  <si>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</si>
  <si>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</si>
  <si>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</si>
  <si>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</si>
  <si>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</si>
  <si>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</si>
  <si>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</si>
  <si>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</si>
  <si>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</si>
  <si>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</si>
  <si>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</si>
  <si>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</si>
  <si>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</si>
  <si>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</si>
  <si>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</si>
  <si>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</si>
  <si>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</si>
  <si>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</si>
  <si>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</si>
  <si>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</si>
  <si>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</si>
  <si>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</si>
  <si>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</si>
  <si>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</si>
  <si>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</si>
  <si>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</si>
  <si>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</si>
  <si>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</si>
  <si>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</si>
  <si>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</si>
  <si>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</si>
  <si>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</si>
  <si>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</si>
  <si>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</si>
  <si>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</si>
  <si>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</si>
  <si>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</si>
  <si>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</si>
  <si>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</si>
  <si>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</si>
  <si>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</si>
  <si>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</si>
  <si>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</si>
  <si>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</si>
  <si>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</si>
  <si>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</si>
  <si>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</si>
  <si>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</si>
  <si>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</si>
  <si>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</si>
  <si>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</si>
  <si>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</si>
  <si>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</si>
  <si>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</si>
  <si>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</si>
  <si>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</si>
  <si>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</si>
  <si>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</si>
  <si>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</si>
  <si>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</si>
  <si>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</si>
  <si>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</si>
  <si>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</si>
  <si>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</si>
  <si>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</si>
  <si>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</si>
  <si>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</si>
  <si>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</si>
  <si>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</si>
  <si>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</si>
  <si>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</si>
  <si>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</si>
  <si>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</si>
  <si>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</si>
  <si>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</si>
  <si>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</si>
  <si>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</si>
  <si>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</si>
  <si>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</si>
  <si>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</si>
  <si>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</si>
  <si>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</si>
  <si>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</si>
  <si>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</si>
  <si>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</si>
  <si>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</si>
  <si>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</si>
  <si>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</si>
  <si>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</si>
  <si>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</si>
  <si>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</si>
  <si>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</si>
  <si>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</si>
  <si>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</si>
  <si>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</si>
  <si>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</si>
  <si>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</si>
  <si>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</si>
  <si>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</si>
  <si>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</si>
  <si>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</si>
  <si>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</si>
  <si>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</si>
  <si>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</si>
  <si>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</si>
  <si>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</si>
  <si>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</si>
  <si>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</si>
  <si>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</si>
  <si>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</si>
  <si>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</si>
  <si>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</si>
  <si>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</si>
  <si>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</si>
  <si>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</si>
  <si>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</si>
  <si>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</si>
  <si>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</si>
  <si>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</si>
  <si>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</si>
  <si>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</si>
  <si>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</si>
  <si>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</si>
  <si>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</si>
  <si>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</si>
  <si>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</si>
  <si>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</si>
  <si>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</si>
  <si>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</si>
  <si>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</si>
  <si>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</si>
  <si>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</si>
  <si>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</si>
  <si>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</si>
  <si>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</si>
  <si>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</si>
  <si>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</si>
  <si>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</si>
  <si>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</si>
  <si>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</si>
  <si>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</si>
  <si>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</si>
  <si>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</si>
  <si>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</si>
  <si>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</si>
  <si>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</si>
  <si>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</si>
  <si>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</si>
  <si>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</si>
  <si>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</si>
  <si>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</si>
  <si>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</si>
  <si>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</si>
  <si>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</si>
  <si>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</si>
  <si>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</si>
  <si>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</si>
  <si>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</si>
  <si>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</si>
  <si>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</si>
  <si>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</si>
  <si>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</si>
  <si>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</si>
  <si>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</si>
  <si>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</si>
  <si>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</si>
  <si>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</si>
  <si>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</si>
  <si>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</si>
  <si>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</si>
  <si>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</si>
  <si>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</si>
  <si>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</si>
  <si>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</si>
  <si>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</si>
  <si>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</si>
  <si>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</si>
  <si>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</si>
  <si>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</si>
  <si>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</si>
  <si>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</si>
  <si>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</si>
  <si>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</si>
  <si>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</si>
  <si>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</si>
  <si>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</si>
  <si>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</si>
  <si>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</si>
  <si>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</si>
  <si>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</si>
  <si>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</si>
  <si>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</si>
  <si>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</si>
  <si>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</si>
  <si>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</si>
  <si>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</si>
  <si>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</si>
  <si>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</si>
  <si>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</si>
  <si>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</si>
  <si>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</si>
  <si>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</si>
  <si>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</si>
  <si>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</si>
  <si>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</si>
  <si>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</si>
  <si>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</si>
  <si>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</si>
  <si>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</si>
  <si>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</si>
  <si>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</si>
  <si>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</si>
  <si>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</si>
  <si>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</si>
  <si>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</si>
  <si>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</si>
  <si>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</si>
  <si>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</si>
  <si>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</si>
  <si>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</si>
  <si>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</si>
  <si>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</si>
  <si>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</si>
  <si>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</si>
  <si>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</si>
  <si>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</si>
  <si>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</si>
  <si>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</si>
  <si>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</si>
  <si>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</si>
  <si>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</si>
  <si>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</si>
  <si>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</si>
  <si>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</si>
  <si>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</si>
  <si>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</si>
  <si>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</si>
  <si>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</si>
  <si>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</si>
  <si>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</si>
  <si>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</si>
  <si>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</si>
  <si>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</si>
  <si>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</si>
  <si>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</si>
  <si>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</si>
  <si>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</si>
  <si>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</si>
  <si>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</si>
  <si>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</si>
  <si>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</si>
  <si>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</si>
  <si>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</si>
  <si>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</si>
  <si>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</si>
  <si>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</si>
  <si>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</si>
  <si>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</si>
  <si>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</si>
  <si>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</si>
  <si>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</si>
  <si>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</si>
  <si>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</si>
  <si>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</si>
  <si>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</si>
  <si>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</si>
  <si>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</si>
  <si>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</si>
  <si>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</si>
  <si>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</si>
  <si>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</si>
  <si>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</si>
  <si>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</si>
  <si>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</si>
  <si>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</si>
  <si>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</si>
  <si>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</si>
  <si>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</si>
  <si>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</si>
  <si>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</si>
  <si>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</si>
  <si>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</si>
  <si>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</si>
  <si>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</si>
  <si>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</si>
  <si>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</si>
  <si>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</si>
  <si>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</si>
  <si>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</si>
  <si>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</si>
  <si>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</si>
  <si>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</si>
  <si>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</si>
  <si>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</si>
  <si>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</si>
  <si>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</si>
  <si>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</si>
  <si>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</si>
  <si>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</si>
  <si>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</si>
  <si>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</si>
  <si>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</si>
  <si>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</si>
  <si>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</si>
  <si>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</si>
  <si>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</si>
  <si>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</si>
  <si>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</si>
  <si>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</si>
  <si>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</si>
  <si>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</si>
  <si>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</si>
  <si>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</si>
  <si>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</si>
  <si>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</si>
  <si>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</si>
  <si>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</si>
  <si>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</si>
  <si>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</si>
  <si>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</si>
  <si>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</si>
  <si>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</si>
  <si>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</si>
  <si>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</si>
  <si>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</si>
  <si>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</si>
  <si>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</si>
  <si>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</si>
  <si>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</si>
  <si>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</si>
  <si>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</si>
  <si>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</si>
  <si>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</si>
  <si>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</si>
  <si>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</si>
  <si>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</si>
  <si>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</si>
  <si>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</si>
  <si>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</si>
  <si>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</si>
  <si>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</si>
  <si>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</si>
  <si>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</si>
  <si>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</si>
  <si>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</si>
  <si>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</si>
  <si>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</si>
  <si>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</si>
  <si>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</si>
  <si>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</si>
  <si>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</si>
  <si>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</si>
  <si>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</si>
  <si>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</si>
  <si>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</si>
  <si>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</si>
  <si>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</si>
  <si>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</si>
  <si>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</si>
  <si>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</si>
  <si>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</si>
  <si>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</si>
  <si>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</si>
  <si>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</si>
  <si>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</si>
  <si>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</si>
  <si>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</si>
  <si>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</si>
  <si>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</si>
  <si>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</si>
  <si>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</si>
  <si>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</si>
  <si>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</si>
  <si>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</si>
  <si>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</si>
  <si>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</si>
  <si>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</si>
  <si>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</si>
  <si>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</si>
  <si>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</si>
  <si>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</si>
  <si>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</si>
  <si>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</si>
  <si>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</si>
  <si>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</si>
  <si>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</si>
  <si>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</si>
  <si>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</si>
  <si>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</si>
  <si>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</si>
  <si>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</si>
  <si>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</si>
  <si>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</si>
  <si>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</si>
  <si>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</si>
  <si>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</si>
  <si>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</si>
  <si>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</si>
  <si>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</si>
  <si>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</si>
  <si>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</si>
  <si>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</si>
  <si>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</si>
  <si>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</si>
  <si>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</si>
  <si>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</si>
  <si>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</si>
  <si>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</si>
  <si>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</si>
  <si>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</si>
  <si>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</si>
  <si>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</si>
  <si>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</si>
  <si>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</si>
  <si>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</si>
  <si>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</si>
  <si>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</si>
  <si>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</si>
  <si>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</si>
  <si>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</si>
  <si>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</si>
  <si>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</si>
  <si>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</si>
  <si>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</si>
  <si>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</si>
  <si>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</si>
  <si>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</si>
  <si>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</si>
  <si>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</si>
  <si>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</si>
  <si>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</si>
  <si>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</si>
  <si>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</si>
  <si>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</si>
  <si>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</si>
  <si>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</si>
  <si>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</si>
  <si>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</si>
  <si>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</si>
  <si>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</si>
  <si>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</si>
  <si>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</si>
  <si>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</si>
  <si>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</si>
  <si>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</si>
  <si>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</si>
  <si>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</si>
  <si>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</si>
  <si>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</si>
  <si>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</si>
  <si>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</si>
  <si>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</si>
  <si>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</si>
  <si>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</si>
  <si>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</si>
  <si>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</si>
  <si>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</si>
  <si>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</si>
  <si>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</si>
  <si>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</si>
  <si>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</si>
  <si>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</si>
  <si>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</si>
  <si>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</si>
  <si>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</si>
  <si>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</si>
  <si>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</si>
  <si>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</si>
  <si>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</si>
  <si>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</si>
  <si>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</si>
  <si>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</si>
  <si>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</si>
  <si>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</si>
  <si>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</si>
  <si>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</si>
  <si>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</si>
  <si>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</si>
  <si>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</si>
  <si>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</si>
  <si>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</si>
  <si>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</si>
  <si>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</si>
  <si>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</si>
  <si>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</si>
  <si>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</si>
  <si>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</si>
  <si>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</si>
  <si>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</si>
  <si>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</si>
  <si>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</si>
  <si>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</si>
  <si>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</si>
  <si>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</si>
  <si>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</si>
  <si>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</si>
  <si>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</si>
  <si>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</si>
  <si>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</si>
  <si>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</si>
  <si>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</si>
  <si>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</si>
  <si>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</si>
  <si>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</si>
  <si>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</si>
  <si>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</si>
  <si>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</si>
  <si>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</si>
  <si>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</si>
  <si>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</si>
  <si>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</si>
  <si>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</si>
  <si>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</si>
  <si>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</si>
  <si>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</si>
  <si>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</si>
  <si>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</si>
  <si>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</si>
  <si>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</si>
  <si>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</si>
  <si>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</si>
  <si>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</si>
  <si>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</si>
  <si>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</si>
  <si>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</si>
  <si>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</si>
  <si>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</si>
  <si>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</si>
  <si>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</si>
  <si>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</si>
  <si>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</si>
  <si>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</si>
  <si>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</si>
  <si>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</si>
  <si>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</si>
  <si>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</si>
  <si>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</si>
  <si>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</si>
  <si>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</si>
  <si>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</si>
  <si>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</si>
  <si>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</si>
  <si>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</si>
  <si>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</si>
  <si>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</si>
  <si>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</si>
  <si>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</si>
  <si>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</si>
  <si>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</si>
  <si>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</si>
  <si>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</si>
  <si>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</si>
  <si>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</si>
  <si>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</si>
  <si>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</si>
  <si>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</si>
  <si>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</si>
  <si>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</si>
  <si>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</si>
  <si>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</si>
  <si>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</si>
  <si>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</si>
  <si>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</si>
  <si>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</si>
  <si>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</si>
  <si>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</si>
  <si>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</si>
  <si>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</si>
  <si>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</si>
  <si>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</si>
  <si>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</si>
  <si>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</si>
  <si>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</si>
  <si>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</si>
  <si>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</si>
  <si>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</si>
  <si>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</si>
  <si>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</si>
  <si>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</si>
  <si>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</si>
  <si>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</si>
  <si>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</si>
  <si>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</si>
  <si>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</si>
  <si>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</si>
  <si>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</si>
  <si>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</si>
  <si>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</si>
  <si>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</si>
  <si>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</si>
  <si>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</si>
  <si>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</si>
  <si>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</si>
  <si>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</si>
  <si>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</si>
  <si>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</si>
  <si>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</si>
  <si>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</si>
  <si>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</si>
  <si>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</si>
  <si>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</si>
  <si>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</si>
  <si>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</si>
  <si>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</si>
  <si>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</si>
  <si>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</si>
  <si>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</si>
  <si>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</si>
  <si>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</si>
  <si>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</si>
  <si>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</si>
  <si>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</si>
  <si>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</si>
  <si>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</si>
  <si>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</si>
  <si>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</si>
  <si>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</si>
  <si>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</si>
  <si>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</si>
  <si>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</si>
  <si>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</si>
  <si>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</si>
  <si>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</si>
  <si>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</si>
  <si>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</si>
  <si>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</si>
  <si>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</si>
  <si>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</si>
  <si>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</si>
  <si>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</si>
  <si>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</si>
  <si>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</si>
  <si>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</si>
  <si>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</si>
  <si>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</si>
  <si>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</si>
  <si>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</si>
  <si>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</si>
  <si>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</si>
  <si>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</si>
  <si>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</si>
  <si>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</si>
  <si>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</si>
  <si>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</si>
  <si>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</si>
  <si>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</si>
  <si>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</si>
  <si>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</si>
  <si>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</si>
  <si>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</si>
  <si>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</si>
  <si>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</si>
  <si>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</si>
  <si>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</si>
  <si>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</si>
  <si>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</si>
  <si>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</si>
  <si>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</si>
  <si>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</si>
  <si>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</si>
  <si>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</si>
  <si>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</si>
  <si>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</si>
  <si>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</si>
  <si>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</si>
  <si>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</si>
  <si>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</si>
  <si>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</si>
  <si>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</si>
  <si>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</si>
  <si>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</si>
  <si>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</si>
  <si>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</si>
  <si>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</si>
  <si>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</si>
  <si>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</si>
  <si>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</si>
  <si>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</si>
  <si>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</si>
  <si>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</si>
  <si>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</si>
  <si>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</si>
  <si>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</si>
  <si>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</si>
  <si>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</si>
  <si>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</si>
  <si>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</si>
  <si>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</si>
  <si>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</si>
  <si>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</si>
  <si>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</si>
  <si>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</si>
  <si>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</si>
  <si>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</si>
  <si>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</si>
  <si>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</si>
  <si>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</si>
  <si>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</si>
  <si>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</si>
  <si>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</si>
  <si>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</si>
  <si>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</si>
  <si>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</si>
  <si>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</si>
  <si>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</si>
  <si>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</si>
  <si>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</si>
  <si>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</si>
  <si>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</si>
  <si>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</si>
  <si>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</si>
  <si>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</si>
  <si>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</si>
  <si>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</si>
  <si>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</si>
  <si>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</si>
  <si>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</si>
  <si>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</si>
  <si>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</si>
  <si>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</si>
  <si>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</si>
  <si>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</si>
  <si>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</si>
  <si>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</si>
  <si>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</si>
  <si>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</si>
  <si>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</si>
  <si>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</si>
  <si>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</si>
  <si>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</si>
  <si>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</si>
  <si>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</si>
  <si>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</si>
  <si>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</si>
  <si>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</si>
  <si>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</si>
  <si>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</si>
  <si>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</si>
  <si>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</si>
  <si>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</si>
  <si>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</si>
  <si>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</si>
  <si>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</si>
  <si>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</si>
  <si>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</si>
  <si>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</si>
  <si>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</si>
  <si>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</si>
  <si>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</si>
  <si>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</si>
  <si>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</si>
  <si>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</si>
  <si>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</si>
  <si>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</si>
  <si>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</si>
  <si>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</si>
  <si>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</si>
  <si>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</si>
  <si>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</si>
  <si>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</si>
  <si>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</si>
  <si>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</si>
  <si>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</si>
  <si>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</si>
  <si>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</si>
  <si>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</si>
  <si>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</si>
  <si>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</si>
  <si>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</si>
  <si>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</si>
  <si>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</si>
  <si>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</si>
  <si>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</si>
  <si>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</si>
  <si>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</si>
  <si>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</si>
  <si>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</si>
  <si>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</si>
  <si>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</si>
  <si>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</si>
  <si>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</si>
  <si>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</si>
  <si>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</si>
  <si>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</si>
  <si>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</si>
  <si>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</si>
  <si>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</si>
  <si>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</si>
  <si>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</si>
  <si>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</si>
  <si>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</si>
  <si>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</si>
  <si>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</si>
  <si>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</si>
  <si>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</si>
  <si>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</si>
  <si>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</si>
  <si>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</si>
  <si>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</si>
  <si>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</si>
  <si>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</si>
  <si>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</si>
  <si>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</si>
  <si>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</si>
  <si>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</si>
  <si>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</si>
  <si>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</si>
  <si>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</si>
  <si>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</si>
  <si>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</si>
  <si>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</si>
  <si>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</si>
  <si>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</si>
  <si>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</si>
  <si>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</si>
  <si>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</si>
  <si>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</si>
  <si>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</si>
  <si>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</si>
  <si>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</si>
  <si>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</si>
  <si>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</si>
  <si>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</si>
  <si>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</si>
  <si>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</si>
  <si>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</si>
  <si>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</si>
  <si>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</si>
  <si>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</si>
  <si>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</si>
  <si>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</si>
  <si>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</si>
  <si>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</si>
  <si>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</si>
  <si>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</si>
  <si>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</si>
  <si>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</si>
  <si>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</si>
  <si>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</si>
  <si>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</si>
  <si>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</si>
  <si>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</si>
  <si>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</si>
  <si>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</si>
  <si>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</si>
  <si>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</si>
  <si>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</si>
  <si>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</si>
  <si>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</si>
  <si>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</si>
  <si>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</si>
  <si>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</si>
  <si>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</si>
  <si>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</si>
  <si>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</si>
  <si>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</si>
  <si>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</si>
  <si>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</si>
  <si>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</si>
  <si>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</si>
  <si>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</si>
  <si>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</si>
  <si>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</si>
  <si>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</si>
  <si>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</si>
  <si>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</si>
  <si>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</si>
  <si>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</si>
  <si>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</si>
  <si>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</si>
  <si>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</si>
  <si>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</si>
  <si>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</si>
  <si>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</si>
  <si>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</si>
  <si>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</si>
  <si>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</si>
  <si>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</si>
  <si>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</si>
  <si>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</si>
  <si>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</si>
  <si>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</si>
  <si>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</si>
  <si>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</si>
  <si>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</si>
  <si>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</si>
  <si>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</si>
  <si>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</si>
  <si>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</si>
  <si>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</si>
  <si>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</si>
  <si>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</si>
  <si>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</si>
  <si>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</si>
  <si>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</si>
  <si>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</si>
  <si>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</si>
  <si>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</si>
  <si>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</si>
  <si>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</si>
  <si>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</si>
  <si>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</si>
  <si>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</si>
  <si>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</si>
  <si>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</si>
  <si>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</si>
  <si>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</si>
  <si>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</si>
  <si>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</si>
  <si>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</si>
  <si>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</si>
  <si>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</si>
  <si>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</si>
  <si>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</si>
  <si>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</si>
  <si>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</si>
  <si>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</si>
  <si>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</si>
  <si>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</si>
  <si>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</si>
  <si>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</si>
  <si>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</si>
  <si>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</si>
  <si>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</si>
  <si>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</si>
  <si>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</si>
  <si>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</si>
  <si>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</si>
  <si>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</si>
  <si>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</si>
  <si>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</si>
  <si>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</si>
  <si>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</si>
  <si>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</si>
  <si>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</si>
  <si>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</si>
  <si>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</si>
  <si>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</si>
  <si>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</si>
  <si>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</si>
  <si>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</si>
  <si>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</si>
  <si>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</si>
  <si>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</si>
  <si>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</si>
  <si>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</si>
  <si>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</si>
  <si>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</si>
  <si>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</si>
  <si>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</si>
  <si>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</si>
  <si>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</si>
  <si>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</si>
  <si>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</si>
  <si>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</si>
  <si>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</si>
  <si>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</si>
  <si>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</si>
  <si>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</si>
  <si>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</si>
  <si>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</si>
  <si>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</si>
  <si>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</si>
  <si>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</si>
  <si>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</si>
  <si>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</si>
  <si>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</si>
  <si>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</si>
  <si>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</si>
  <si>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</si>
  <si>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</si>
  <si>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</si>
  <si>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</si>
  <si>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</si>
  <si>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</si>
  <si>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</si>
  <si>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</si>
  <si>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</si>
  <si>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</si>
  <si>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</si>
  <si>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</si>
  <si>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</si>
  <si>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</si>
  <si>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</si>
  <si>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</si>
  <si>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</si>
  <si>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</si>
  <si>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</si>
  <si>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</si>
  <si>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</si>
  <si>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</si>
  <si>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</si>
  <si>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</si>
  <si>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</si>
  <si>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</si>
  <si>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</si>
  <si>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</si>
  <si>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</si>
  <si>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</si>
  <si>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</si>
  <si>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</si>
  <si>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</si>
  <si>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</si>
  <si>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</si>
  <si>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</si>
  <si>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</si>
  <si>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</si>
  <si>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</si>
  <si>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</si>
  <si>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</si>
  <si>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</si>
  <si>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</si>
  <si>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</si>
  <si>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</si>
  <si>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</si>
  <si>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</si>
  <si>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</si>
  <si>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</si>
  <si>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</si>
  <si>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</si>
  <si>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</si>
  <si>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</si>
  <si>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</si>
  <si>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</si>
  <si>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</si>
  <si>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</si>
  <si>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</si>
  <si>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</si>
  <si>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</si>
  <si>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</si>
  <si>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</si>
  <si>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</si>
  <si>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</si>
  <si>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</si>
  <si>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</si>
  <si>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</si>
  <si>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</si>
  <si>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</si>
  <si>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</si>
  <si>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</si>
  <si>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</si>
  <si>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</si>
  <si>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</si>
  <si>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</si>
  <si>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</si>
  <si>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</si>
  <si>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</si>
  <si>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</si>
  <si>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</si>
  <si>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</si>
  <si>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</si>
  <si>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</si>
  <si>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</si>
  <si>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</si>
  <si>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</si>
  <si>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</si>
  <si>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</si>
  <si>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</si>
  <si>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</si>
  <si>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</si>
  <si>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</si>
  <si>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</si>
  <si>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</si>
  <si>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</si>
  <si>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</si>
  <si>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</si>
  <si>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</si>
  <si>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</si>
  <si>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</si>
  <si>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</si>
  <si>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</si>
  <si>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</si>
  <si>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</si>
  <si>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</si>
  <si>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</si>
  <si>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</si>
  <si>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</si>
  <si>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</si>
  <si>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</si>
  <si>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</si>
  <si>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</si>
  <si>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</si>
  <si>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</si>
  <si>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</si>
  <si>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</si>
  <si>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</si>
  <si>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</si>
  <si>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</si>
  <si>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</si>
  <si>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</si>
  <si>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</si>
  <si>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</si>
  <si>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</si>
  <si>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</si>
  <si>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</si>
  <si>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</si>
  <si>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</si>
  <si>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</si>
  <si>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</si>
  <si>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</si>
  <si>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</si>
  <si>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</si>
  <si>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</si>
  <si>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</si>
  <si>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</si>
  <si>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</si>
  <si>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</si>
  <si>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</si>
  <si>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</si>
  <si>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</si>
  <si>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</si>
  <si>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</si>
  <si>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</si>
  <si>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</si>
  <si>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</si>
  <si>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</si>
  <si>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</si>
  <si>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</si>
  <si>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</si>
  <si>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</si>
  <si>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</si>
  <si>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</si>
  <si>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</si>
  <si>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</si>
  <si>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</si>
  <si>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</si>
  <si>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</si>
  <si>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</si>
  <si>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</si>
  <si>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</si>
  <si>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</si>
  <si>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</si>
  <si>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</si>
  <si>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</si>
  <si>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</si>
  <si>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</si>
  <si>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</si>
  <si>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</si>
  <si>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</si>
  <si>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</si>
  <si>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</si>
  <si>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</si>
  <si>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</si>
  <si>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</si>
  <si>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</si>
  <si>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</si>
  <si>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</si>
  <si>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</si>
  <si>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</si>
  <si>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</si>
  <si>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</si>
  <si>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</si>
  <si>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</si>
  <si>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</si>
  <si>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</si>
  <si>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</si>
  <si>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</si>
  <si>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</si>
  <si>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</si>
  <si>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</si>
  <si>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</si>
  <si>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</si>
  <si>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</si>
  <si>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</si>
  <si>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</si>
  <si>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</si>
  <si>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</si>
  <si>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</si>
  <si>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</si>
  <si>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</si>
  <si>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</si>
  <si>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</si>
  <si>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</si>
  <si>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</si>
  <si>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</si>
  <si>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</si>
  <si>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</si>
  <si>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</si>
  <si>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</si>
  <si>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</si>
  <si>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</si>
  <si>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</si>
  <si>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</si>
  <si>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</si>
  <si>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</si>
  <si>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</si>
  <si>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</si>
  <si>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</si>
  <si>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</si>
  <si>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</si>
  <si>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</si>
  <si>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</si>
  <si>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</si>
  <si>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</si>
  <si>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</si>
  <si>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</si>
  <si>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</si>
  <si>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</si>
  <si>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</si>
  <si>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</si>
  <si>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</si>
  <si>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</si>
  <si>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</si>
  <si>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</si>
  <si>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</si>
  <si>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</si>
  <si>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</si>
  <si>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</si>
  <si>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</si>
  <si>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</si>
  <si>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</si>
  <si>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</si>
  <si>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</si>
  <si>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</si>
  <si>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</si>
  <si>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</si>
  <si>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</si>
  <si>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</si>
  <si>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</si>
  <si>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</si>
  <si>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</si>
  <si>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</si>
  <si>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</si>
  <si>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</si>
  <si>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</si>
  <si>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</si>
  <si>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</si>
  <si>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</si>
  <si>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</si>
  <si>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</si>
  <si>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</si>
  <si>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</si>
  <si>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</si>
  <si>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</si>
  <si>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</si>
  <si>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</si>
  <si>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</si>
  <si>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</si>
  <si>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</si>
  <si>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</si>
  <si>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</si>
  <si>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</si>
  <si>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</si>
  <si>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</si>
  <si>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</si>
  <si>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</si>
  <si>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</si>
  <si>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</si>
  <si>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</si>
  <si>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</si>
  <si>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</si>
  <si>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</si>
  <si>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</si>
  <si>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</si>
  <si>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</si>
  <si>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</si>
  <si>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</si>
  <si>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</si>
  <si>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</si>
  <si>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</si>
  <si>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</si>
  <si>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</si>
  <si>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</si>
  <si>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</si>
  <si>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</si>
  <si>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</si>
  <si>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</si>
  <si>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</si>
  <si>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</si>
  <si>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</si>
  <si>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</si>
  <si>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</si>
  <si>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</si>
  <si>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</si>
  <si>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</si>
  <si>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</si>
  <si>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</si>
  <si>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</si>
  <si>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</si>
  <si>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</si>
  <si>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</si>
  <si>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</si>
  <si>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</si>
  <si>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</si>
  <si>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</si>
  <si>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</si>
  <si>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</si>
  <si>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</si>
  <si>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</si>
  <si>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</si>
  <si>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</si>
  <si>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</si>
  <si>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</si>
  <si>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</si>
  <si>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</si>
  <si>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</si>
  <si>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</si>
  <si>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</si>
  <si>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</si>
  <si>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</si>
  <si>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</si>
  <si>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</si>
  <si>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</si>
  <si>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</si>
  <si>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</si>
  <si>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</si>
  <si>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</si>
  <si>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</si>
  <si>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</si>
  <si>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</si>
  <si>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</si>
  <si>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</si>
  <si>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</si>
  <si>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</si>
  <si>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</si>
  <si>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</si>
  <si>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</si>
  <si>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</si>
  <si>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</si>
  <si>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</si>
  <si>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</si>
  <si>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</si>
  <si>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</si>
  <si>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</si>
  <si>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</si>
  <si>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</si>
  <si>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</si>
  <si>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</si>
  <si>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</si>
  <si>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</si>
  <si>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</si>
  <si>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</si>
  <si>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</si>
  <si>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</si>
  <si>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</si>
  <si>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</si>
  <si>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</si>
  <si>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</si>
  <si>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</si>
  <si>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</si>
  <si>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</si>
  <si>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</si>
  <si>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</si>
  <si>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</si>
  <si>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</si>
  <si>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</si>
  <si>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</si>
  <si>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</si>
  <si>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</si>
  <si>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</si>
  <si>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</si>
  <si>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</si>
  <si>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</si>
  <si>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</si>
  <si>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</si>
  <si>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</si>
  <si>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</si>
  <si>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</si>
  <si>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</si>
  <si>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</si>
  <si>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</si>
  <si>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</si>
  <si>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</si>
  <si>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</si>
  <si>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</si>
  <si>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</si>
  <si>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</si>
  <si>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</si>
  <si>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</si>
  <si>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</si>
  <si>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</si>
  <si>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</si>
  <si>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</si>
  <si>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</si>
  <si>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</si>
  <si>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</si>
  <si>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</si>
  <si>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</si>
  <si>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</si>
  <si>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</si>
  <si>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</si>
  <si>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</si>
  <si>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</si>
  <si>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</si>
  <si>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</si>
  <si>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</si>
  <si>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</si>
  <si>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</si>
  <si>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</si>
  <si>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</si>
  <si>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</si>
  <si>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</si>
  <si>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</si>
  <si>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</si>
  <si>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</si>
  <si>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</si>
  <si>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</si>
  <si>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</si>
  <si>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</si>
  <si>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</si>
  <si>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</si>
  <si>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</si>
  <si>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</si>
  <si>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</si>
  <si>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</si>
  <si>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</si>
  <si>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</si>
  <si>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</si>
  <si>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</si>
  <si>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</si>
  <si>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</si>
  <si>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</si>
  <si>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</si>
  <si>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</si>
  <si>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</si>
  <si>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</si>
  <si>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</si>
  <si>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</si>
  <si>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</si>
  <si>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</si>
  <si>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</si>
  <si>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</si>
  <si>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</si>
  <si>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</si>
  <si>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</si>
  <si>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</si>
  <si>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</si>
  <si>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</si>
  <si>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</si>
  <si>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</si>
  <si>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</si>
  <si>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</si>
  <si>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</si>
  <si>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</si>
  <si>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</si>
  <si>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</si>
  <si>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</si>
  <si>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</si>
  <si>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</si>
  <si>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</si>
  <si>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</si>
  <si>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</si>
  <si>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</si>
  <si>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</si>
  <si>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</si>
  <si>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</si>
  <si>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</si>
  <si>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</si>
  <si>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</si>
  <si>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</si>
  <si>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</si>
  <si>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</si>
  <si>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</si>
  <si>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</si>
  <si>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</si>
  <si>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</si>
  <si>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</si>
  <si>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</si>
  <si>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</si>
  <si>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</si>
  <si>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</si>
  <si>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</si>
  <si>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</si>
  <si>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</si>
  <si>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</si>
  <si>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</si>
  <si>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</si>
  <si>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</si>
  <si>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</si>
  <si>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</si>
  <si>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</si>
  <si>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</si>
  <si>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</si>
  <si>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</si>
  <si>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</si>
  <si>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</si>
  <si>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</si>
  <si>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</si>
  <si>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</si>
  <si>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</si>
  <si>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</si>
  <si>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</si>
  <si>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</si>
  <si>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</si>
  <si>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</si>
  <si>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</si>
  <si>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</si>
  <si>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</si>
  <si>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</si>
  <si>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</si>
  <si>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</si>
  <si>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</si>
  <si>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</si>
  <si>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</si>
  <si>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</si>
  <si>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</si>
  <si>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</si>
  <si>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</si>
  <si>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</si>
  <si>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</si>
  <si>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</si>
  <si>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</si>
  <si>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</si>
  <si>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</si>
  <si>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</si>
  <si>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</si>
  <si>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</si>
  <si>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</si>
  <si>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</si>
  <si>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</si>
  <si>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</si>
  <si>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</si>
  <si>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</si>
  <si>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</si>
  <si>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</si>
  <si>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</si>
  <si>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</si>
  <si>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</si>
  <si>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</si>
  <si>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</si>
  <si>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</si>
  <si>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</si>
  <si>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</si>
  <si>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</si>
  <si>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</si>
  <si>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</si>
  <si>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</si>
  <si>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</si>
  <si>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</si>
  <si>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</si>
  <si>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</si>
  <si>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</si>
  <si>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</si>
  <si>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</si>
  <si>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</si>
  <si>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</si>
  <si>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</si>
  <si>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</si>
  <si>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</si>
  <si>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</si>
  <si>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</si>
  <si>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</si>
  <si>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</si>
  <si>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</si>
  <si>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</si>
  <si>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</si>
  <si>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</si>
  <si>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</si>
  <si>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</si>
  <si>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</si>
  <si>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</si>
  <si>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</si>
  <si>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</si>
  <si>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</si>
  <si>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</si>
  <si>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</si>
  <si>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</si>
  <si>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</si>
  <si>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</si>
  <si>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</si>
  <si>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</si>
  <si>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</si>
  <si>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</si>
  <si>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</si>
  <si>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</si>
  <si>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</si>
  <si>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</si>
  <si>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</si>
  <si>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</si>
  <si>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</si>
  <si>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</si>
  <si>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</si>
  <si>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</si>
  <si>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</si>
  <si>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</si>
  <si>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</si>
  <si>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</si>
  <si>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</si>
  <si>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</si>
  <si>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</si>
  <si>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</si>
  <si>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</si>
  <si>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</si>
  <si>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</si>
  <si>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</si>
  <si>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</si>
  <si>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</si>
  <si>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</si>
  <si>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</si>
  <si>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</si>
  <si>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</si>
  <si>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</si>
  <si>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</si>
  <si>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</si>
  <si>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</si>
  <si>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</si>
  <si>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</si>
  <si>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</si>
  <si>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</si>
  <si>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</si>
  <si>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</si>
  <si>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</si>
  <si>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</si>
  <si>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</si>
  <si>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</si>
  <si>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</si>
  <si>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</si>
  <si>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</si>
  <si>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</si>
  <si>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</si>
  <si>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</si>
  <si>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</si>
  <si>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</si>
  <si>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</si>
  <si>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</si>
  <si>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</si>
  <si>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</si>
  <si>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</si>
  <si>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</si>
  <si>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</si>
  <si>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</si>
  <si>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</si>
  <si>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</si>
  <si>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</si>
  <si>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</si>
  <si>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</si>
  <si>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</si>
  <si>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</si>
  <si>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</si>
  <si>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</si>
  <si>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</si>
  <si>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</si>
  <si>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</si>
  <si>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</si>
  <si>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</si>
  <si>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</si>
  <si>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</si>
  <si>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</si>
  <si>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</si>
  <si>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</si>
  <si>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</si>
  <si>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</si>
  <si>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</si>
  <si>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</si>
  <si>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</si>
  <si>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</si>
  <si>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</si>
  <si>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</si>
  <si>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</si>
  <si>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</si>
  <si>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</si>
  <si>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</si>
  <si>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</si>
  <si>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</si>
  <si>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</si>
  <si>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</si>
  <si>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</si>
  <si>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</si>
  <si>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</si>
  <si>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</si>
  <si>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</si>
  <si>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</si>
  <si>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</si>
  <si>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</si>
  <si>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</si>
  <si>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</si>
  <si>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</si>
  <si>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</si>
  <si>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</si>
  <si>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</si>
  <si>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</si>
  <si>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</si>
  <si>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</si>
  <si>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</si>
  <si>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</si>
  <si>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</si>
  <si>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</si>
  <si>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</si>
  <si>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</si>
  <si>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</si>
  <si>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</si>
  <si>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</si>
  <si>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</si>
  <si>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</si>
  <si>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</si>
  <si>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</si>
  <si>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</si>
  <si>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</si>
  <si>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</si>
  <si>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</si>
  <si>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</si>
  <si>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</si>
  <si>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</si>
  <si>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</si>
  <si>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</si>
  <si>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</si>
  <si>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</si>
  <si>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</si>
  <si>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</si>
  <si>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</si>
  <si>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</si>
  <si>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</si>
  <si>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</si>
  <si>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</si>
  <si>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</si>
  <si>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</si>
  <si>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</si>
  <si>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</si>
  <si>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</si>
  <si>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</si>
  <si>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</si>
  <si>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</si>
  <si>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</si>
  <si>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</si>
  <si>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</si>
  <si>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</si>
  <si>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</si>
  <si>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</si>
  <si>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</si>
  <si>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</si>
  <si>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</si>
  <si>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</si>
  <si>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</si>
  <si>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</si>
  <si>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</si>
  <si>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</si>
  <si>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</si>
  <si>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</si>
  <si>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</si>
  <si>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</si>
  <si>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</si>
  <si>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</si>
  <si>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</si>
  <si>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</si>
  <si>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</si>
  <si>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</si>
  <si>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</si>
  <si>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</si>
  <si>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</si>
  <si>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</si>
  <si>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</si>
  <si>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</si>
  <si>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</si>
  <si>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</si>
  <si>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</si>
  <si>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</si>
  <si>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</si>
  <si>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</si>
  <si>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</si>
  <si>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</si>
  <si>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</si>
  <si>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</si>
  <si>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</si>
  <si>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</si>
  <si>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</si>
  <si>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</si>
  <si>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</si>
  <si>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</si>
  <si>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</si>
  <si>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</si>
  <si>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</si>
  <si>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</si>
  <si>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</si>
  <si>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</si>
  <si>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</si>
  <si>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</si>
  <si>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</si>
  <si>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</si>
  <si>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</si>
  <si>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</si>
  <si>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</si>
  <si>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</si>
  <si>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</si>
  <si>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</si>
  <si>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</si>
  <si>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</si>
  <si>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</si>
  <si>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</si>
  <si>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</si>
  <si>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</si>
  <si>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</si>
  <si>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</si>
  <si>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</si>
  <si>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</si>
  <si>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</si>
  <si>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</si>
  <si>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</si>
  <si>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</si>
  <si>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</si>
  <si>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</si>
  <si>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</si>
  <si>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</si>
  <si>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</si>
  <si>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</si>
  <si>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</si>
  <si>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</si>
  <si>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</si>
  <si>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</si>
  <si>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</si>
  <si>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</si>
  <si>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</si>
  <si>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</si>
  <si>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</si>
  <si>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</si>
  <si>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</si>
  <si>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</si>
  <si>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</si>
  <si>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</si>
  <si>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</si>
  <si>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</si>
  <si>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</si>
  <si>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</si>
  <si>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</si>
  <si>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</si>
  <si>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</si>
  <si>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</si>
  <si>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</si>
  <si>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</si>
  <si>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</si>
  <si>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</si>
  <si>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</si>
  <si>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</si>
  <si>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</si>
  <si>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</si>
  <si>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</si>
  <si>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</si>
  <si>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</si>
  <si>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</si>
  <si>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</si>
  <si>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</si>
  <si>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</si>
  <si>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</si>
  <si>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</si>
  <si>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</si>
  <si>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</si>
  <si>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</si>
  <si>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</si>
  <si>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</si>
  <si>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</si>
  <si>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</si>
  <si>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</si>
  <si>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</si>
  <si>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</si>
  <si>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</si>
  <si>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</si>
  <si>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</si>
  <si>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</si>
  <si>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</si>
  <si>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</si>
  <si>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</si>
  <si>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</si>
  <si>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</si>
  <si>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</si>
  <si>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</si>
  <si>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</si>
  <si>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</si>
  <si>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</si>
  <si>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</si>
  <si>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</si>
  <si>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</si>
  <si>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</si>
  <si>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</si>
  <si>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</si>
  <si>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</si>
  <si>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</si>
  <si>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</si>
  <si>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</si>
  <si>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</si>
  <si>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</si>
  <si>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</si>
  <si>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</si>
  <si>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</si>
  <si>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</si>
  <si>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</si>
  <si>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</si>
  <si>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</si>
  <si>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</si>
  <si>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</si>
  <si>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</si>
  <si>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</si>
  <si>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</si>
  <si>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</si>
  <si>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</si>
  <si>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</si>
  <si>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</si>
  <si>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</si>
  <si>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</si>
  <si>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</si>
  <si>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</si>
  <si>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</si>
  <si>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</si>
  <si>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</si>
  <si>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</si>
  <si>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</si>
  <si>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</si>
  <si>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</si>
  <si>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</si>
  <si>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</si>
  <si>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</si>
  <si>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</si>
  <si>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</si>
  <si>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</si>
  <si>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</si>
  <si>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</si>
  <si>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</si>
  <si>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</si>
  <si>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</si>
  <si>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</si>
  <si>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</si>
  <si>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</si>
  <si>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</si>
  <si>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</si>
  <si>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</si>
  <si>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</si>
  <si>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</si>
  <si>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</si>
  <si>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</si>
  <si>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</si>
  <si>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</si>
  <si>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</si>
  <si>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</si>
  <si>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</si>
  <si>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</si>
  <si>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</si>
  <si>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</si>
  <si>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</si>
  <si>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</si>
  <si>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</si>
  <si>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</si>
  <si>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</si>
  <si>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</si>
  <si>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</si>
  <si>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</si>
  <si>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</si>
  <si>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</si>
  <si>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</si>
  <si>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</si>
  <si>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</si>
  <si>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</si>
  <si>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</si>
  <si>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</si>
  <si>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</si>
  <si>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</si>
  <si>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</si>
  <si>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</si>
  <si>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</si>
  <si>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</si>
  <si>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</si>
  <si>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</si>
  <si>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</si>
  <si>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</si>
  <si>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</si>
  <si>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</si>
  <si>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</si>
  <si>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</si>
  <si>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</si>
  <si>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</si>
  <si>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</si>
  <si>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</si>
  <si>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</si>
  <si>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</si>
  <si>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</si>
  <si>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</si>
  <si>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</si>
  <si>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</si>
  <si>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</si>
  <si>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</si>
  <si>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</si>
  <si>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</si>
  <si>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</si>
  <si>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</si>
  <si>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</si>
  <si>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</si>
  <si>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</si>
  <si>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</si>
  <si>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</si>
  <si>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</si>
  <si>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</si>
  <si>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</si>
  <si>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</si>
  <si>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</si>
  <si>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</si>
  <si>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</si>
  <si>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</si>
  <si>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</si>
  <si>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</si>
  <si>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</si>
  <si>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</si>
  <si>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</si>
  <si>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</si>
  <si>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</si>
  <si>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</si>
  <si>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</si>
  <si>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</si>
  <si>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</si>
  <si>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</si>
  <si>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</si>
  <si>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</si>
  <si>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</si>
  <si>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</si>
  <si>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</si>
  <si>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</si>
  <si>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</si>
  <si>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</si>
  <si>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</si>
  <si>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</si>
  <si>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</si>
  <si>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</si>
  <si>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</si>
  <si>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</si>
  <si>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</si>
  <si>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</si>
  <si>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</si>
  <si>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</si>
  <si>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</si>
  <si>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</si>
  <si>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</si>
  <si>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</si>
  <si>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</si>
  <si>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</si>
  <si>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</si>
  <si>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</si>
  <si>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</si>
  <si>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</si>
  <si>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</si>
  <si>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</si>
  <si>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</si>
  <si>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</si>
  <si>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</si>
  <si>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</si>
  <si>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</si>
  <si>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</si>
  <si>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</si>
  <si>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</si>
  <si>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</si>
  <si>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</si>
  <si>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</si>
  <si>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</si>
  <si>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</si>
  <si>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</si>
  <si>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</si>
  <si>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</si>
  <si>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</si>
  <si>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</si>
  <si>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</si>
  <si>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</si>
  <si>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</si>
  <si>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</si>
  <si>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</si>
  <si>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</si>
  <si>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</si>
  <si>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</si>
  <si>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</si>
  <si>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</si>
  <si>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</si>
  <si>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</si>
  <si>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</si>
  <si>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</si>
  <si>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</si>
  <si>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</si>
  <si>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</si>
  <si>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</si>
  <si>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</si>
  <si>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</si>
  <si>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</si>
  <si>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</si>
  <si>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</si>
  <si>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</si>
  <si>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</si>
  <si>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</si>
  <si>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</si>
  <si>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</si>
  <si>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</si>
  <si>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</si>
  <si>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</si>
  <si>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</si>
  <si>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</si>
  <si>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</si>
  <si>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</si>
  <si>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</si>
  <si>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</si>
  <si>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</si>
  <si>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</si>
  <si>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</si>
  <si>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</si>
  <si>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</si>
  <si>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</si>
  <si>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</si>
  <si>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</si>
  <si>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</si>
  <si>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</si>
  <si>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</si>
  <si>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</si>
  <si>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</si>
  <si>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</si>
  <si>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</si>
  <si>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</si>
  <si>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</si>
  <si>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</si>
  <si>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</si>
  <si>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</si>
  <si>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</si>
  <si>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</si>
  <si>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</si>
  <si>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</si>
  <si>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</si>
  <si>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</si>
  <si>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</si>
  <si>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</si>
  <si>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</si>
  <si>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</si>
  <si>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</si>
  <si>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</si>
  <si>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</si>
  <si>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</si>
  <si>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</si>
  <si>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</si>
  <si>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</si>
  <si>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</si>
  <si>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</si>
  <si>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</si>
  <si>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</si>
  <si>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</si>
  <si>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</si>
  <si>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</si>
  <si>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</si>
  <si>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</si>
  <si>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</si>
  <si>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</si>
  <si>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</si>
  <si>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</si>
  <si>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</si>
  <si>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</si>
  <si>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</si>
  <si>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</si>
  <si>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</si>
  <si>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</si>
  <si>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</si>
  <si>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</si>
  <si>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</si>
  <si>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</si>
  <si>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</si>
  <si>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</si>
  <si>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</si>
  <si>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</si>
  <si>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</si>
  <si>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</si>
  <si>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</si>
  <si>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</si>
  <si>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</si>
  <si>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</si>
  <si>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</si>
  <si>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</si>
  <si>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</si>
  <si>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</si>
  <si>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</si>
  <si>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</si>
  <si>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</si>
  <si>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</si>
  <si>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</si>
  <si>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</si>
  <si>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</si>
  <si>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</si>
  <si>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</si>
  <si>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</si>
  <si>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</si>
  <si>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</si>
  <si>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</si>
  <si>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</si>
  <si>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</si>
  <si>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</si>
  <si>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</si>
  <si>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</si>
  <si>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</si>
  <si>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</si>
  <si>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</si>
  <si>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</si>
  <si>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</si>
  <si>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</si>
  <si>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</si>
  <si>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</si>
  <si>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</si>
  <si>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</si>
  <si>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</si>
  <si>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</si>
  <si>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</si>
  <si>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</si>
  <si>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</si>
  <si>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</si>
  <si>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</si>
  <si>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</si>
  <si>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</si>
  <si>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</si>
  <si>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</si>
  <si>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</si>
  <si>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</si>
  <si>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</si>
  <si>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</si>
  <si>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</si>
  <si>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</si>
  <si>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</si>
  <si>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</si>
  <si>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</si>
  <si>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</si>
  <si>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</si>
  <si>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</si>
  <si>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</si>
  <si>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</si>
  <si>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</si>
  <si>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</si>
  <si>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</si>
  <si>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</si>
  <si>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</si>
  <si>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</si>
  <si>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</si>
  <si>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</si>
  <si>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</si>
  <si>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</si>
  <si>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</si>
  <si>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</si>
  <si>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</si>
  <si>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</si>
  <si>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</si>
  <si>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</si>
  <si>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</si>
  <si>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</si>
  <si>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</si>
  <si>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</si>
  <si>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</si>
  <si>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</si>
  <si>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</si>
  <si>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</si>
  <si>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</si>
  <si>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</si>
  <si>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</si>
  <si>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</si>
  <si>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</si>
  <si>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</si>
  <si>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</si>
  <si>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</si>
  <si>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</si>
  <si>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</si>
  <si>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</si>
  <si>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</si>
  <si>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</si>
  <si>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</si>
  <si>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</si>
  <si>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</si>
  <si>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</si>
  <si>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</si>
  <si>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</si>
  <si>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</si>
  <si>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</si>
  <si>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</si>
  <si>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</si>
  <si>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</si>
  <si>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</si>
  <si>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</si>
  <si>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</si>
  <si>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</si>
  <si>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</si>
  <si>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</si>
  <si>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</si>
  <si>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</si>
  <si>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</si>
  <si>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</si>
  <si>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</si>
  <si>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</si>
  <si>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</si>
  <si>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</si>
  <si>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</si>
  <si>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</si>
  <si>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</si>
  <si>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</si>
  <si>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</si>
  <si>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</si>
  <si>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</si>
  <si>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</si>
  <si>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</si>
  <si>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</si>
  <si>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</si>
  <si>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</si>
  <si>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</si>
  <si>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</si>
  <si>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</si>
  <si>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</si>
  <si>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</si>
  <si>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</si>
  <si>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</si>
  <si>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</si>
  <si>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</si>
  <si>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</si>
  <si>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</si>
  <si>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</si>
  <si>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</si>
  <si>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</si>
  <si>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</si>
  <si>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</si>
  <si>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</si>
  <si>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</si>
  <si>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</si>
  <si>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</si>
  <si>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</si>
  <si>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</si>
  <si>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</si>
  <si>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</si>
  <si>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</si>
  <si>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</si>
  <si>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</si>
  <si>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</si>
  <si>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</si>
  <si>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</si>
  <si>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</si>
  <si>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</si>
  <si>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</si>
  <si>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</si>
  <si>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</si>
  <si>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</si>
  <si>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</si>
  <si>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</si>
  <si>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</si>
  <si>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</si>
  <si>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</si>
  <si>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</si>
  <si>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</si>
  <si>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</si>
  <si>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</si>
  <si>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</si>
  <si>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</si>
  <si>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</si>
  <si>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</si>
  <si>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</si>
  <si>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</si>
  <si>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</si>
  <si>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</si>
  <si>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</si>
  <si>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</si>
  <si>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</si>
  <si>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</si>
  <si>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</si>
  <si>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</si>
  <si>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</si>
  <si>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</si>
  <si>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</si>
  <si>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</si>
  <si>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</si>
  <si>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</si>
  <si>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</si>
  <si>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</si>
  <si>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</si>
  <si>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</si>
  <si>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</si>
  <si>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</si>
  <si>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</si>
  <si>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</si>
  <si>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</si>
  <si>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</si>
  <si>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</si>
  <si>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</si>
  <si>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</si>
  <si>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</si>
  <si>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</si>
  <si>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</si>
  <si>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</si>
  <si>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</si>
  <si>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</si>
  <si>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</si>
  <si>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</si>
  <si>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</si>
  <si>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</si>
  <si>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</si>
  <si>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</si>
  <si>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</si>
  <si>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</si>
  <si>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</si>
  <si>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</si>
  <si>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</si>
  <si>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</si>
  <si>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</si>
  <si>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</si>
  <si>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</si>
  <si>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</si>
  <si>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</si>
  <si>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</si>
  <si>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</si>
  <si>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</si>
  <si>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</si>
  <si>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</si>
  <si>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</si>
  <si>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</si>
  <si>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</si>
  <si>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</si>
  <si>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</si>
  <si>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</si>
  <si>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</si>
  <si>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</si>
  <si>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</si>
  <si>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</si>
  <si>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</si>
  <si>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</si>
  <si>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</si>
  <si>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</si>
  <si>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</si>
  <si>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</si>
  <si>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</si>
  <si>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</si>
  <si>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</si>
  <si>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</si>
  <si>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</si>
  <si>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</si>
  <si>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</si>
  <si>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</si>
  <si>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</si>
  <si>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</si>
  <si>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</si>
  <si>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</si>
  <si>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</si>
  <si>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</si>
  <si>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</si>
  <si>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</si>
  <si>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</si>
  <si>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</si>
  <si>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</si>
  <si>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</si>
  <si>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</si>
  <si>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</si>
  <si>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</si>
  <si>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</si>
  <si>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</si>
  <si>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</si>
  <si>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</si>
  <si>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</si>
  <si>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</si>
  <si>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</si>
  <si>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</si>
  <si>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</si>
  <si>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</si>
  <si>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</si>
  <si>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</si>
  <si>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</si>
  <si>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</si>
  <si>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</si>
  <si>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</si>
  <si>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</si>
  <si>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</si>
  <si>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</si>
  <si>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</si>
  <si>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</si>
  <si>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</si>
  <si>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</si>
  <si>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</si>
  <si>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</si>
  <si>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</si>
  <si>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</si>
  <si>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</si>
  <si>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</si>
  <si>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</si>
  <si>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</si>
  <si>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</si>
  <si>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</si>
  <si>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</si>
  <si>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</si>
  <si>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</si>
  <si>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</si>
  <si>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</si>
  <si>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</si>
  <si>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</si>
  <si>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</si>
  <si>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</si>
  <si>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</si>
  <si>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</si>
  <si>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</si>
  <si>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</si>
  <si>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</si>
  <si>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</si>
  <si>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</si>
  <si>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</si>
  <si>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</si>
  <si>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</si>
  <si>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</si>
  <si>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</si>
  <si>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</si>
  <si>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</si>
  <si>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</si>
  <si>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</si>
  <si>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</si>
  <si>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</si>
  <si>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</si>
  <si>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</si>
  <si>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</si>
  <si>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</si>
  <si>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</si>
  <si>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</si>
  <si>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</si>
  <si>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</si>
  <si>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</si>
  <si>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</si>
  <si>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</si>
  <si>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</si>
  <si>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</si>
  <si>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</si>
  <si>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</si>
  <si>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</si>
  <si>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</si>
  <si>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</si>
  <si>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</si>
  <si>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</si>
  <si>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</si>
  <si>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</si>
  <si>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</si>
  <si>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</si>
  <si>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</si>
  <si>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</si>
  <si>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</si>
  <si>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</si>
  <si>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</si>
  <si>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</si>
  <si>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</si>
  <si>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</si>
  <si>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</si>
  <si>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</si>
  <si>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</si>
  <si>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</si>
  <si>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</si>
  <si>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</si>
  <si>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</si>
  <si>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</si>
  <si>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</si>
  <si>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</si>
  <si>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</si>
  <si>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</si>
  <si>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</si>
  <si>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</si>
  <si>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</si>
  <si>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</si>
  <si>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</si>
  <si>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</si>
  <si>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</si>
  <si>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</si>
  <si>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</si>
  <si>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</si>
  <si>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</si>
  <si>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</si>
  <si>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</si>
  <si>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</si>
  <si>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</si>
  <si>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</si>
  <si>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</si>
  <si>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</si>
  <si>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</si>
  <si>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</si>
  <si>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</si>
  <si>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</si>
  <si>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</si>
  <si>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</si>
  <si>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</si>
  <si>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</si>
  <si>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</si>
  <si>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</si>
  <si>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</si>
  <si>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</si>
  <si>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</si>
  <si>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</si>
  <si>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</si>
  <si>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</si>
  <si>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</si>
  <si>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</si>
  <si>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</si>
  <si>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</si>
  <si>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</si>
  <si>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</si>
  <si>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</si>
  <si>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</si>
  <si>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</si>
  <si>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</si>
  <si>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</si>
  <si>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</si>
  <si>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</si>
  <si>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</si>
  <si>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</si>
  <si>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</si>
  <si>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</si>
  <si>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</si>
  <si>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</si>
  <si>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</si>
  <si>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</si>
  <si>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</si>
  <si>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</si>
  <si>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</si>
  <si>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</si>
  <si>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</si>
  <si>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</si>
  <si>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</si>
  <si>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</si>
  <si>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</si>
  <si>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</si>
  <si>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</si>
  <si>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</si>
  <si>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</si>
  <si>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</si>
  <si>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</si>
  <si>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</si>
  <si>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</si>
  <si>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</si>
  <si>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</si>
  <si>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</si>
  <si>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</si>
  <si>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</si>
  <si>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</si>
  <si>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</si>
  <si>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</si>
  <si>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</si>
  <si>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</si>
  <si>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</si>
  <si>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</si>
  <si>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</si>
  <si>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</si>
  <si>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</si>
  <si>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</si>
  <si>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</si>
  <si>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</si>
  <si>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</si>
  <si>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</si>
  <si>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</si>
  <si>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</si>
  <si>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</si>
  <si>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</si>
  <si>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</si>
  <si>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</si>
  <si>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</si>
  <si>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</si>
  <si>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</si>
  <si>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</si>
  <si>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</si>
  <si>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</si>
  <si>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</si>
  <si>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</si>
  <si>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</si>
  <si>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</si>
  <si>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</si>
  <si>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</si>
  <si>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</si>
  <si>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</si>
  <si>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</si>
  <si>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</si>
  <si>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</si>
  <si>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</si>
  <si>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</si>
  <si>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</si>
  <si>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</si>
  <si>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</si>
  <si>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</si>
  <si>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</si>
  <si>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</si>
  <si>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</si>
  <si>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</si>
  <si>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</si>
  <si>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</si>
  <si>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</si>
  <si>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</si>
  <si>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</si>
  <si>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</si>
  <si>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</si>
  <si>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</si>
  <si>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</si>
  <si>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</si>
  <si>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</si>
  <si>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</si>
  <si>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</si>
  <si>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</si>
  <si>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</si>
  <si>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</si>
  <si>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</si>
  <si>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</si>
  <si>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</si>
  <si>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</si>
  <si>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</si>
  <si>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</si>
  <si>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</si>
  <si>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</si>
  <si>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</si>
  <si>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</si>
  <si>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</si>
  <si>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</si>
  <si>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</si>
  <si>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</si>
  <si>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</si>
  <si>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</si>
  <si>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</si>
  <si>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</si>
  <si>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</si>
  <si>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</si>
  <si>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</si>
  <si>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</si>
  <si>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</si>
  <si>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</si>
  <si>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</si>
  <si>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</si>
  <si>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</si>
  <si>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</si>
  <si>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</si>
  <si>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</si>
  <si>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</si>
  <si>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</si>
  <si>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</si>
  <si>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</si>
  <si>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</si>
  <si>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</si>
  <si>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</si>
  <si>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</si>
  <si>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</si>
  <si>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</si>
  <si>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</si>
  <si>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</si>
  <si>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</si>
  <si>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</si>
  <si>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</si>
  <si>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</si>
  <si>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</si>
  <si>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</si>
  <si>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</si>
  <si>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</si>
  <si>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</si>
  <si>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</si>
  <si>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</si>
  <si>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</si>
  <si>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</si>
  <si>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</si>
  <si>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</si>
  <si>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</si>
  <si>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</si>
  <si>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</si>
  <si>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</si>
  <si>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</si>
  <si>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</si>
  <si>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</si>
  <si>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</si>
  <si>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</si>
  <si>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</si>
  <si>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</si>
  <si>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</si>
  <si>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</si>
  <si>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</si>
  <si>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</si>
  <si>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</si>
  <si>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</si>
  <si>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</si>
  <si>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</si>
  <si>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</si>
  <si>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</si>
  <si>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</si>
  <si>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</si>
  <si>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</si>
  <si>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</si>
  <si>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</si>
  <si>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</si>
  <si>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</si>
  <si>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</si>
  <si>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</si>
  <si>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</si>
  <si>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</si>
  <si>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</si>
  <si>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</si>
  <si>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</si>
  <si>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</si>
  <si>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</si>
  <si>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</si>
  <si>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</si>
  <si>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</si>
  <si>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</si>
  <si>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</si>
  <si>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</si>
  <si>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</si>
  <si>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</si>
  <si>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</si>
  <si>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</si>
  <si>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</si>
  <si>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</si>
  <si>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</si>
  <si>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</si>
  <si>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</si>
  <si>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</si>
  <si>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</si>
  <si>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</si>
  <si>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</si>
  <si>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</si>
  <si>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</si>
  <si>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</si>
  <si>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</si>
  <si>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</si>
  <si>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</si>
  <si>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</si>
  <si>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</si>
  <si>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</si>
  <si>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</si>
  <si>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</si>
  <si>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</si>
  <si>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</si>
  <si>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</si>
  <si>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</si>
  <si>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</si>
  <si>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</si>
  <si>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</si>
  <si>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</si>
  <si>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</si>
  <si>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</si>
  <si>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</si>
  <si>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</si>
  <si>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</si>
  <si>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</si>
  <si>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</si>
  <si>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</si>
  <si>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</si>
  <si>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</si>
  <si>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</si>
  <si>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</si>
  <si>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</si>
  <si>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</si>
  <si>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</si>
  <si>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</si>
  <si>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</si>
  <si>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</si>
  <si>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</si>
  <si>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</si>
  <si>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</si>
  <si>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</si>
  <si>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</si>
  <si>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</si>
  <si>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</si>
  <si>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</si>
  <si>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</si>
  <si>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</si>
  <si>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</si>
  <si>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</si>
  <si>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</si>
  <si>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</si>
  <si>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</si>
  <si>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</si>
  <si>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</si>
  <si>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</si>
  <si>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</si>
  <si>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</si>
  <si>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</si>
  <si>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</si>
  <si>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</si>
  <si>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</si>
  <si>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</si>
  <si>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</si>
  <si>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</si>
  <si>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</si>
  <si>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</si>
  <si>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</si>
  <si>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</si>
  <si>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</si>
  <si>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</si>
  <si>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</si>
  <si>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</si>
  <si>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</si>
  <si>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</si>
  <si>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</si>
  <si>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</si>
  <si>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</si>
  <si>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</si>
  <si>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</si>
  <si>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</si>
  <si>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</si>
  <si>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</si>
  <si>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</si>
  <si>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</si>
  <si>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</si>
  <si>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</si>
  <si>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</si>
  <si>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</si>
  <si>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</si>
  <si>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</si>
  <si>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</si>
  <si>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</si>
  <si>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</si>
  <si>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</si>
  <si>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</si>
  <si>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</si>
  <si>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</si>
  <si>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</si>
  <si>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</si>
  <si>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</si>
  <si>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</si>
  <si>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</si>
  <si>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</si>
  <si>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</si>
  <si>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</si>
  <si>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</si>
  <si>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</si>
  <si>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</si>
  <si>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</si>
  <si>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</si>
  <si>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</si>
  <si>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</si>
  <si>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</si>
  <si>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</si>
  <si>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</si>
  <si>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</si>
  <si>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</si>
  <si>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</si>
  <si>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</si>
  <si>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</si>
  <si>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</si>
  <si>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</si>
  <si>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</si>
  <si>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</si>
  <si>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</si>
  <si>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</si>
  <si>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</si>
  <si>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</si>
  <si>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</si>
  <si>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</si>
  <si>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</si>
  <si>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</si>
  <si>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</si>
  <si>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</si>
  <si>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</si>
  <si>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</si>
  <si>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</si>
  <si>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</si>
  <si>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</si>
  <si>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</si>
  <si>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</si>
  <si>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</si>
  <si>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</si>
  <si>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</si>
  <si>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</si>
  <si>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</si>
  <si>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</si>
  <si>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</si>
  <si>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</si>
  <si>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</si>
  <si>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</si>
  <si>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</si>
  <si>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</si>
  <si>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</si>
  <si>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</si>
  <si>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</si>
  <si>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</si>
  <si>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</si>
  <si>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</si>
  <si>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</si>
  <si>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</si>
  <si>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</si>
  <si>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</si>
  <si>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</si>
  <si>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</si>
  <si>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</si>
  <si>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</si>
  <si>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</si>
  <si>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</si>
  <si>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</si>
  <si>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</si>
  <si>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</si>
  <si>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</si>
  <si>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</si>
  <si>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</si>
  <si>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</si>
  <si>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</si>
  <si>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</si>
  <si>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</si>
  <si>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</si>
  <si>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</si>
  <si>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</si>
  <si>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</si>
  <si>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</si>
  <si>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</si>
  <si>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</si>
  <si>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</si>
  <si>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</si>
  <si>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</si>
  <si>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</si>
  <si>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</si>
  <si>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</si>
  <si>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</si>
  <si>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</si>
  <si>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</si>
  <si>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</si>
  <si>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</si>
  <si>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</si>
  <si>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</si>
  <si>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</si>
  <si>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</si>
  <si>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</si>
  <si>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</si>
  <si>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</si>
  <si>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</si>
  <si>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</si>
  <si>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</si>
  <si>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</si>
  <si>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</si>
  <si>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</si>
  <si>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</si>
  <si>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</si>
  <si>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</si>
  <si>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</si>
  <si>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</si>
  <si>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</si>
  <si>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</si>
  <si>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</si>
  <si>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</si>
  <si>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</si>
  <si>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</si>
  <si>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</si>
  <si>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</si>
  <si>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</si>
  <si>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</si>
  <si>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</si>
  <si>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</si>
  <si>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</si>
  <si>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</si>
  <si>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</si>
  <si>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</si>
  <si>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</si>
  <si>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</si>
  <si>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</si>
  <si>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</si>
  <si>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</si>
  <si>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</si>
  <si>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</si>
  <si>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</si>
  <si>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</si>
  <si>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</si>
  <si>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</si>
  <si>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</si>
  <si>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</si>
  <si>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</si>
  <si>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</si>
  <si>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</si>
  <si>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</si>
  <si>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</si>
  <si>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</si>
  <si>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</si>
  <si>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</si>
  <si>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</si>
  <si>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</si>
  <si>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</si>
  <si>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</si>
  <si>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</si>
  <si>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</si>
  <si>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</si>
  <si>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</si>
  <si>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</si>
  <si>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</si>
  <si>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</si>
  <si>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</si>
  <si>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</si>
  <si>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</si>
  <si>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</si>
  <si>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</si>
  <si>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</si>
  <si>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</si>
  <si>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</si>
  <si>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</si>
  <si>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</si>
  <si>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</si>
  <si>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</si>
  <si>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</si>
  <si>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</si>
  <si>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</si>
  <si>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</si>
  <si>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</si>
  <si>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</si>
  <si>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</si>
  <si>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</si>
  <si>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</si>
  <si>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</si>
  <si>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</si>
  <si>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</si>
  <si>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</si>
  <si>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</si>
  <si>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</si>
  <si>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</si>
  <si>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</si>
  <si>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</si>
  <si>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</si>
  <si>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</si>
  <si>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</si>
  <si>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</si>
  <si>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</si>
  <si>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</si>
  <si>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</si>
  <si>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</si>
  <si>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</si>
  <si>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</si>
  <si>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</si>
  <si>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</si>
  <si>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</si>
  <si>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</si>
  <si>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</si>
  <si>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</si>
  <si>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</si>
  <si>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</si>
  <si>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</si>
  <si>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</si>
  <si>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</si>
  <si>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</si>
  <si>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</si>
  <si>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</si>
  <si>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</si>
  <si>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</si>
  <si>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</si>
  <si>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</si>
  <si>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</si>
  <si>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</si>
  <si>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</si>
  <si>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</si>
  <si>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</si>
  <si>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</si>
  <si>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</si>
  <si>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</si>
  <si>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</si>
  <si>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</si>
  <si>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</si>
  <si>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</si>
  <si>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</si>
  <si>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</si>
  <si>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</si>
  <si>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</si>
  <si>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</si>
  <si>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</si>
  <si>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</si>
  <si>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</si>
  <si>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</si>
  <si>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</si>
  <si>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</si>
  <si>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</si>
  <si>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</si>
  <si>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</si>
  <si>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</si>
  <si>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</si>
  <si>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</si>
  <si>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</si>
  <si>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</si>
  <si>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</si>
  <si>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</si>
  <si>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</si>
  <si>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</si>
  <si>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</si>
  <si>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</si>
  <si>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</si>
  <si>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</si>
  <si>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</si>
  <si>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</si>
  <si>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</si>
  <si>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</si>
  <si>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</si>
  <si>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</si>
  <si>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</si>
  <si>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</si>
  <si>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</si>
  <si>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</si>
  <si>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</si>
  <si>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</si>
  <si>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</si>
  <si>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</si>
  <si>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</si>
  <si>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</si>
  <si>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</si>
  <si>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</si>
  <si>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</si>
  <si>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</si>
  <si>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</si>
  <si>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</si>
  <si>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</si>
  <si>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</si>
  <si>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</si>
  <si>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</si>
  <si>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</si>
  <si>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</si>
  <si>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</si>
  <si>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</si>
  <si>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</si>
  <si>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</si>
  <si>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</si>
  <si>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</si>
  <si>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</si>
  <si>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</si>
  <si>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</si>
  <si>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</si>
  <si>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</si>
  <si>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</si>
  <si>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</si>
  <si>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</si>
  <si>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</si>
  <si>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</si>
  <si>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</si>
  <si>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</si>
  <si>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</si>
  <si>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</si>
  <si>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</si>
  <si>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</si>
  <si>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</si>
  <si>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</si>
  <si>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</si>
  <si>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</si>
  <si>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</si>
  <si>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</si>
  <si>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</si>
  <si>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</si>
  <si>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</si>
  <si>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</si>
  <si>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</si>
  <si>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</si>
  <si>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</si>
  <si>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</si>
  <si>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</si>
  <si>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</si>
  <si>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</si>
  <si>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</si>
  <si>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</si>
  <si>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</si>
  <si>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</si>
  <si>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</si>
  <si>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</si>
  <si>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</si>
  <si>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</si>
  <si>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</si>
  <si>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</si>
  <si>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</si>
  <si>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</si>
  <si>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</si>
  <si>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</si>
  <si>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</si>
  <si>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</si>
  <si>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</si>
  <si>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</si>
  <si>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</si>
  <si>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</si>
  <si>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</si>
  <si>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</si>
  <si>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</si>
  <si>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</si>
  <si>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</si>
  <si>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</si>
  <si>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</si>
  <si>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</si>
  <si>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</si>
  <si>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</si>
  <si>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</si>
  <si>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</si>
  <si>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</si>
  <si>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</si>
  <si>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</si>
  <si>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</si>
  <si>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</si>
  <si>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</si>
  <si>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</si>
  <si>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</si>
  <si>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</si>
  <si>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</si>
  <si>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</si>
  <si>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</si>
  <si>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</si>
  <si>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</si>
  <si>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</si>
  <si>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</si>
  <si>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</si>
  <si>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</si>
  <si>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</si>
  <si>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</si>
  <si>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</si>
  <si>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</si>
  <si>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</si>
  <si>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</si>
  <si>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</si>
  <si>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</si>
  <si>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</si>
  <si>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</si>
  <si>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</si>
  <si>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</si>
  <si>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</si>
  <si>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</si>
  <si>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</si>
  <si>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</si>
  <si>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</si>
  <si>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</si>
  <si>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</si>
  <si>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</si>
  <si>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</si>
  <si>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</si>
  <si>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</si>
  <si>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</si>
  <si>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</si>
  <si>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</si>
  <si>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</si>
  <si>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</si>
  <si>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</si>
  <si>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</si>
  <si>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</si>
  <si>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</si>
  <si>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</si>
  <si>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</si>
  <si>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</si>
  <si>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</si>
  <si>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</si>
  <si>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</si>
  <si>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</si>
  <si>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</si>
  <si>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</si>
  <si>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</si>
  <si>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</si>
  <si>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</si>
  <si>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</si>
  <si>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</si>
  <si>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</si>
  <si>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</si>
  <si>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</si>
  <si>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</si>
  <si>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</si>
  <si>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</si>
  <si>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</si>
  <si>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</si>
  <si>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</si>
  <si>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</si>
  <si>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</si>
  <si>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</si>
  <si>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</si>
  <si>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</si>
  <si>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</si>
  <si>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</si>
  <si>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</si>
  <si>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</si>
  <si>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</si>
  <si>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</si>
  <si>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</si>
  <si>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</si>
  <si>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</si>
  <si>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</si>
  <si>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</si>
  <si>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</si>
  <si>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</si>
  <si>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</si>
  <si>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</si>
  <si>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</si>
  <si>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</si>
  <si>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</si>
  <si>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</si>
  <si>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</si>
  <si>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</si>
  <si>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</si>
  <si>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</si>
  <si>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</si>
  <si>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</si>
  <si>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</si>
  <si>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</si>
  <si>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</si>
  <si>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</si>
  <si>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</si>
  <si>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</si>
  <si>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</si>
  <si>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</si>
  <si>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</si>
  <si>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</si>
  <si>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</si>
  <si>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</si>
  <si>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</si>
  <si>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</si>
  <si>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</si>
  <si>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</si>
  <si>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</si>
  <si>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</si>
  <si>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</si>
  <si>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</si>
  <si>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</si>
  <si>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</si>
  <si>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</si>
  <si>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</si>
  <si>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</si>
  <si>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</si>
  <si>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</si>
  <si>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</si>
  <si>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</si>
  <si>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</si>
  <si>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</si>
  <si>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</si>
  <si>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</si>
  <si>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</si>
  <si>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</si>
  <si>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</si>
  <si>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</si>
  <si>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</si>
  <si>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</si>
  <si>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</si>
  <si>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</si>
  <si>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</si>
  <si>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</si>
  <si>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</si>
  <si>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</si>
  <si>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</si>
  <si>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</si>
  <si>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</si>
  <si>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</si>
  <si>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</si>
  <si>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</si>
  <si>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</si>
  <si>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</si>
  <si>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</si>
  <si>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</si>
  <si>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</si>
  <si>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</si>
  <si>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</si>
  <si>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</si>
  <si>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</si>
  <si>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</si>
  <si>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</si>
  <si>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</si>
  <si>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</si>
  <si>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</si>
  <si>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</si>
  <si>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</si>
  <si>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</si>
  <si>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</si>
  <si>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</si>
  <si>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</si>
  <si>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</si>
  <si>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</si>
  <si>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</si>
  <si>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</si>
  <si>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</si>
  <si>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</si>
  <si>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</si>
  <si>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</si>
  <si>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</si>
  <si>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</si>
  <si>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</si>
  <si>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</si>
  <si>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</si>
  <si>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</si>
  <si>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</si>
  <si>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</si>
  <si>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</si>
  <si>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</si>
  <si>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</si>
  <si>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</si>
  <si>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</si>
  <si>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</si>
  <si>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</si>
  <si>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</si>
  <si>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</si>
  <si>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</si>
  <si>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</si>
  <si>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</si>
  <si>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</si>
  <si>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</si>
  <si>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</si>
  <si>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</si>
  <si>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</si>
  <si>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</si>
  <si>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</si>
  <si>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</si>
  <si>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</si>
  <si>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</si>
  <si>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</si>
  <si>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</si>
  <si>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</si>
  <si>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</si>
  <si>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</si>
  <si>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</si>
  <si>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</si>
  <si>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</si>
  <si>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</si>
  <si>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</si>
  <si>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</si>
  <si>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</si>
  <si>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</si>
  <si>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</si>
  <si>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</si>
  <si>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</si>
  <si>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</si>
  <si>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</si>
  <si>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</si>
  <si>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</si>
  <si>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</si>
  <si>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</si>
  <si>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</si>
  <si>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</si>
  <si>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</si>
  <si>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</si>
  <si>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</si>
  <si>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</si>
  <si>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</si>
  <si>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</si>
  <si>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</si>
  <si>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</si>
  <si>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</si>
  <si>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</si>
  <si>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</si>
  <si>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</si>
  <si>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</si>
  <si>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</si>
  <si>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</si>
  <si>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</si>
  <si>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</si>
  <si>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</si>
  <si>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</si>
  <si>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</si>
  <si>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</si>
  <si>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</si>
  <si>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</si>
  <si>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</si>
  <si>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</si>
  <si>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</si>
  <si>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</si>
  <si>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</si>
  <si>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</si>
  <si>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</si>
  <si>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</si>
  <si>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</si>
  <si>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</si>
  <si>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</si>
  <si>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</si>
  <si>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</si>
  <si>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</si>
  <si>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</si>
  <si>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</si>
  <si>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</si>
  <si>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</si>
  <si>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</si>
  <si>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</si>
  <si>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</si>
  <si>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</si>
  <si>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</si>
  <si>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</si>
  <si>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</si>
  <si>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</si>
  <si>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</si>
  <si>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</si>
  <si>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</si>
  <si>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</si>
  <si>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</si>
  <si>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</si>
  <si>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</si>
  <si>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</si>
  <si>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</si>
  <si>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</si>
  <si>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</si>
  <si>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</si>
  <si>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</si>
  <si>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</si>
  <si>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</si>
  <si>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</si>
  <si>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</si>
  <si>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</si>
  <si>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</si>
  <si>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</si>
  <si>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</si>
  <si>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</si>
  <si>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</si>
  <si>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</si>
  <si>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</si>
  <si>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</si>
  <si>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</si>
  <si>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</si>
  <si>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</si>
  <si>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</si>
  <si>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</si>
  <si>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</si>
  <si>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</si>
  <si>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</si>
  <si>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</si>
  <si>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</si>
  <si>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</si>
  <si>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</si>
  <si>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</si>
  <si>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</si>
  <si>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</si>
  <si>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</si>
  <si>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</si>
  <si>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</si>
  <si>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</si>
  <si>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</si>
  <si>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</si>
  <si>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</si>
  <si>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</si>
  <si>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</si>
  <si>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</si>
  <si>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</si>
  <si>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</si>
  <si>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</si>
  <si>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</si>
  <si>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</si>
  <si>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</si>
  <si>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</si>
  <si>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</si>
  <si>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</si>
  <si>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</si>
  <si>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</si>
  <si>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</si>
  <si>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</si>
  <si>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</si>
  <si>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</si>
  <si>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</si>
  <si>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</si>
  <si>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</si>
  <si>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</si>
  <si>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</si>
  <si>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</si>
  <si>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</si>
  <si>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</si>
  <si>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</si>
  <si>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</si>
  <si>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</si>
  <si>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</si>
  <si>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</si>
  <si>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</si>
  <si>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</si>
  <si>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</si>
  <si>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</si>
  <si>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</si>
  <si>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</si>
  <si>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</si>
  <si>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</si>
  <si>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</si>
  <si>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</si>
  <si>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</si>
  <si>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</si>
  <si>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</si>
  <si>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</si>
  <si>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</si>
  <si>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</si>
  <si>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</si>
  <si>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</si>
  <si>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</si>
  <si>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</si>
  <si>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</si>
  <si>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</si>
  <si>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</si>
  <si>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</si>
  <si>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</si>
  <si>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</si>
  <si>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</si>
  <si>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</si>
  <si>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</si>
  <si>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</si>
  <si>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</si>
  <si>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</si>
  <si>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</si>
  <si>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</si>
  <si>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</si>
  <si>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</si>
  <si>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</si>
  <si>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</si>
  <si>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</si>
  <si>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</si>
  <si>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</si>
  <si>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</si>
  <si>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</si>
  <si>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</si>
  <si>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</si>
  <si>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</si>
  <si>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</si>
  <si>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</si>
  <si>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</si>
  <si>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</si>
  <si>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</si>
  <si>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</si>
  <si>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</si>
  <si>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</si>
  <si>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</si>
  <si>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</si>
  <si>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</si>
  <si>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</si>
  <si>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</si>
  <si>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</si>
  <si>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</si>
  <si>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</si>
  <si>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</si>
  <si>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</si>
  <si>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</si>
  <si>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</si>
  <si>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</si>
  <si>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</si>
  <si>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</si>
  <si>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</si>
  <si>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</si>
  <si>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</si>
  <si>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</si>
  <si>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</si>
  <si>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</si>
  <si>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</si>
  <si>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</si>
  <si>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</si>
  <si>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</si>
  <si>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</si>
  <si>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</si>
  <si>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</si>
  <si>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</si>
  <si>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</si>
  <si>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</si>
  <si>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</si>
  <si>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</si>
  <si>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</si>
  <si>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</si>
  <si>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</si>
  <si>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</si>
  <si>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</si>
  <si>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</si>
  <si>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</si>
  <si>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</si>
  <si>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</si>
  <si>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</si>
  <si>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</si>
  <si>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</si>
  <si>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</si>
  <si>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</si>
  <si>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</si>
  <si>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</si>
  <si>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</si>
  <si>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</si>
  <si>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</si>
  <si>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</si>
  <si>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</si>
  <si>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</si>
  <si>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</si>
  <si>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</si>
  <si>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</si>
  <si>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</si>
  <si>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</si>
  <si>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</si>
  <si>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</si>
  <si>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</si>
  <si>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</si>
  <si>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</si>
  <si>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</si>
  <si>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</si>
  <si>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</si>
  <si>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</si>
  <si>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</si>
  <si>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</si>
  <si>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</si>
  <si>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</si>
  <si>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</si>
  <si>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</si>
  <si>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</si>
  <si>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</si>
  <si>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</si>
  <si>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</si>
  <si>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</si>
  <si>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</si>
  <si>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</si>
  <si>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</si>
  <si>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</si>
  <si>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</si>
  <si>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</si>
  <si>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</si>
  <si>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</si>
  <si>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</si>
  <si>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</si>
  <si>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</si>
  <si>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</si>
  <si>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</si>
  <si>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</si>
  <si>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</si>
  <si>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</si>
  <si>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</si>
  <si>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</si>
  <si>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</si>
  <si>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</si>
  <si>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</si>
  <si>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</si>
  <si>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</si>
  <si>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</si>
  <si>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</si>
  <si>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</si>
  <si>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</si>
  <si>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</si>
  <si>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</si>
  <si>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</si>
  <si>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</si>
  <si>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</si>
  <si>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</si>
  <si>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</si>
  <si>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</si>
  <si>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</si>
  <si>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</si>
  <si>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</si>
  <si>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</si>
  <si>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</si>
  <si>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</si>
  <si>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</si>
  <si>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</si>
  <si>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</si>
  <si>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</si>
  <si>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</si>
  <si>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</si>
  <si>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</si>
  <si>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</si>
  <si>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</si>
  <si>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</si>
  <si>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</si>
  <si>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</si>
  <si>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</si>
  <si>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</si>
  <si>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</si>
  <si>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</si>
  <si>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</si>
  <si>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</si>
  <si>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</si>
  <si>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</si>
  <si>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</si>
  <si>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</si>
  <si>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</si>
  <si>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</si>
  <si>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</si>
  <si>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</si>
  <si>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</si>
  <si>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</si>
  <si>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</si>
  <si>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</si>
  <si>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</si>
  <si>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</si>
  <si>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</si>
  <si>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</si>
  <si>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</si>
  <si>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</si>
  <si>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</si>
  <si>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</si>
  <si>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</si>
  <si>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</si>
  <si>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</si>
  <si>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</si>
  <si>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</si>
  <si>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</si>
  <si>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</si>
  <si>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</si>
  <si>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</si>
  <si>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</si>
  <si>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</si>
  <si>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</si>
  <si>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</si>
  <si>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</si>
  <si>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</si>
  <si>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</si>
  <si>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</si>
  <si>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</si>
  <si>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</si>
  <si>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</si>
  <si>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</si>
  <si>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</si>
  <si>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</si>
  <si>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</si>
  <si>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</si>
  <si>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</si>
  <si>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</si>
  <si>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</si>
  <si>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</si>
  <si>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</si>
  <si>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</si>
  <si>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</si>
  <si>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</si>
  <si>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</si>
  <si>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</si>
  <si>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</si>
  <si>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</si>
  <si>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</si>
  <si>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</si>
  <si>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</si>
  <si>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</si>
  <si>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</si>
  <si>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</si>
  <si>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</si>
  <si>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</si>
  <si>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</si>
  <si>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</si>
  <si>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</si>
  <si>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</si>
  <si>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</si>
  <si>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</si>
  <si>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</si>
  <si>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</si>
  <si>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</si>
  <si>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</si>
  <si>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</si>
  <si>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</si>
  <si>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</si>
  <si>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</si>
  <si>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</si>
  <si>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</si>
  <si>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</si>
  <si>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</si>
  <si>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</si>
  <si>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</si>
  <si>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</si>
  <si>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</si>
  <si>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</si>
  <si>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</si>
  <si>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</si>
  <si>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</si>
  <si>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</si>
  <si>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</si>
  <si>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</si>
  <si>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</si>
  <si>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</si>
  <si>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</si>
  <si>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</si>
  <si>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</si>
  <si>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</si>
  <si>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</si>
  <si>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</si>
  <si>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</si>
  <si>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</si>
  <si>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</si>
  <si>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</si>
  <si>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</si>
  <si>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</si>
  <si>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</si>
  <si>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</si>
  <si>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</si>
  <si>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</si>
  <si>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</si>
  <si>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</si>
  <si>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</si>
  <si>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</si>
  <si>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</si>
  <si>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</si>
  <si>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</si>
  <si>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</si>
  <si>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</si>
  <si>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</si>
  <si>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</si>
  <si>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</si>
  <si>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</si>
  <si>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</si>
  <si>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</si>
  <si>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</si>
  <si>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</si>
  <si>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</si>
  <si>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</si>
  <si>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</si>
  <si>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</si>
  <si>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</si>
  <si>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</si>
  <si>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</si>
  <si>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</si>
  <si>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</si>
  <si>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</si>
  <si>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</si>
  <si>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</si>
  <si>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</si>
  <si>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</si>
  <si>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</si>
  <si>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</si>
  <si>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</si>
  <si>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</si>
  <si>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</si>
  <si>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</si>
  <si>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</si>
  <si>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</si>
  <si>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</si>
  <si>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</si>
  <si>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</si>
  <si>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</si>
  <si>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</si>
  <si>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</si>
  <si>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</si>
  <si>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</si>
  <si>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</si>
  <si>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</si>
  <si>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</si>
  <si>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</si>
  <si>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</si>
  <si>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</si>
  <si>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</si>
  <si>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</si>
  <si>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</si>
  <si>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</si>
  <si>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</si>
  <si>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</si>
  <si>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</si>
  <si>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</si>
  <si>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</si>
  <si>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</si>
  <si>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</si>
  <si>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</si>
  <si>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</si>
  <si>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</si>
  <si>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</si>
  <si>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</si>
  <si>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</si>
  <si>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</si>
  <si>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</si>
  <si>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</si>
  <si>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</si>
  <si>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</si>
  <si>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</si>
  <si>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</si>
  <si>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</si>
  <si>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</si>
  <si>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</si>
  <si>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</si>
  <si>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</si>
  <si>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</si>
  <si>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</si>
  <si>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</si>
  <si>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</si>
  <si>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</si>
  <si>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</si>
  <si>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</si>
  <si>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</si>
  <si>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</si>
  <si>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</si>
  <si>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</si>
  <si>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</si>
  <si>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</si>
  <si>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</si>
  <si>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</si>
  <si>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</si>
  <si>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</si>
  <si>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</si>
  <si>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</si>
  <si>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</si>
  <si>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</si>
  <si>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</si>
  <si>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</si>
  <si>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</si>
  <si>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</si>
  <si>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</si>
  <si>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</si>
  <si>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</si>
  <si>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</si>
  <si>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</si>
  <si>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</si>
  <si>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</si>
  <si>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</si>
  <si>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</si>
  <si>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</si>
  <si>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</si>
  <si>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</si>
  <si>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</si>
  <si>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</si>
  <si>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</si>
  <si>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</si>
  <si>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</si>
  <si>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</si>
  <si>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</si>
  <si>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</si>
  <si>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</si>
  <si>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</si>
  <si>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</si>
  <si>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</si>
  <si>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</si>
  <si>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</si>
  <si>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</si>
  <si>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</si>
  <si>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</si>
  <si>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</si>
  <si>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</si>
  <si>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</si>
  <si>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</si>
  <si>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</si>
  <si>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</si>
  <si>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</si>
  <si>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</si>
  <si>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</si>
  <si>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</si>
  <si>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</si>
  <si>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</si>
  <si>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</si>
  <si>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</si>
  <si>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</si>
  <si>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</si>
  <si>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</si>
  <si>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</si>
  <si>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</si>
  <si>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</si>
  <si>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</si>
  <si>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</si>
  <si>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</si>
  <si>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</si>
  <si>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</si>
  <si>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</si>
  <si>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</si>
  <si>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</si>
  <si>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</si>
  <si>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</si>
  <si>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</si>
  <si>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</si>
  <si>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</si>
  <si>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</si>
  <si>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</si>
  <si>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</si>
  <si>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</si>
  <si>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</si>
  <si>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</si>
  <si>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</si>
  <si>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</si>
  <si>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</si>
  <si>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</si>
  <si>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</si>
  <si>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</si>
  <si>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</si>
  <si>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</si>
  <si>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</si>
  <si>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</si>
  <si>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</si>
  <si>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</si>
  <si>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</si>
  <si>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</si>
  <si>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</si>
  <si>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</si>
  <si>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</si>
  <si>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</si>
  <si>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</si>
  <si>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</si>
  <si>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</si>
  <si>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</si>
  <si>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</si>
  <si>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</si>
  <si>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</si>
  <si>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</si>
  <si>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</si>
  <si>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</si>
  <si>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</si>
  <si>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</si>
  <si>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</si>
  <si>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</si>
  <si>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</si>
  <si>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</si>
  <si>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</si>
  <si>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</si>
  <si>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</si>
  <si>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</si>
  <si>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</si>
  <si>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</si>
  <si>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</si>
  <si>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</si>
  <si>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</si>
  <si>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</si>
  <si>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</si>
  <si>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</si>
  <si>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</si>
  <si>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</si>
  <si>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</si>
  <si>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</si>
  <si>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</si>
  <si>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</si>
  <si>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</si>
  <si>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</si>
  <si>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</si>
  <si>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</si>
  <si>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</si>
  <si>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</si>
  <si>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</si>
  <si>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</si>
  <si>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</si>
  <si>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</si>
  <si>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</si>
  <si>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</si>
  <si>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</si>
  <si>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</si>
  <si>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</si>
  <si>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</si>
  <si>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</si>
  <si>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</si>
  <si>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</si>
  <si>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</si>
  <si>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</si>
  <si>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</si>
  <si>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</si>
  <si>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</si>
  <si>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</si>
  <si>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</si>
  <si>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</si>
  <si>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</si>
  <si>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</si>
  <si>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</si>
  <si>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</si>
  <si>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</si>
  <si>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</si>
  <si>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</si>
  <si>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</si>
  <si>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</si>
  <si>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</si>
  <si>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</si>
  <si>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</si>
  <si>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</si>
  <si>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</si>
  <si>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</si>
  <si>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</si>
  <si>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</si>
  <si>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</si>
  <si>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</si>
  <si>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</si>
  <si>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</si>
  <si>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</si>
  <si>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</si>
  <si>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</si>
  <si>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</si>
  <si>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</si>
  <si>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</si>
  <si>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</si>
  <si>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</si>
  <si>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</si>
  <si>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</si>
  <si>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</si>
  <si>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</si>
  <si>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</si>
  <si>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</si>
  <si>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</si>
  <si>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</si>
  <si>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</si>
  <si>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</si>
  <si>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</si>
  <si>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</si>
  <si>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</si>
  <si>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</si>
  <si>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</si>
  <si>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</si>
  <si>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</si>
  <si>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</si>
  <si>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</si>
  <si>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</si>
  <si>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</si>
  <si>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</si>
  <si>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</si>
  <si>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</si>
  <si>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</si>
  <si>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</si>
  <si>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</si>
  <si>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</si>
  <si>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</si>
  <si>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</si>
  <si>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</si>
  <si>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</si>
  <si>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</si>
  <si>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</si>
  <si>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</si>
  <si>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</si>
  <si>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</si>
  <si>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</si>
  <si>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</si>
  <si>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</si>
  <si>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</si>
  <si>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</si>
  <si>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</si>
  <si>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</si>
  <si>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</si>
  <si>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</si>
  <si>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</si>
  <si>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</si>
  <si>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</si>
  <si>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</si>
  <si>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</si>
  <si>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</si>
  <si>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</si>
  <si>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</si>
  <si>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</si>
  <si>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</si>
  <si>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</si>
  <si>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</si>
  <si>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</si>
  <si>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</si>
  <si>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</si>
  <si>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</si>
  <si>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</si>
  <si>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</si>
  <si>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</si>
  <si>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</si>
  <si>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</si>
  <si>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</si>
  <si>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</si>
  <si>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</si>
  <si>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</si>
  <si>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</si>
  <si>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</si>
  <si>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</si>
  <si>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</si>
  <si>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</si>
  <si>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</si>
  <si>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</si>
  <si>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</si>
  <si>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</si>
  <si>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</si>
  <si>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</si>
  <si>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</si>
  <si>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</si>
  <si>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</si>
  <si>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</si>
  <si>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</si>
  <si>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</si>
  <si>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</si>
  <si>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</si>
  <si>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</si>
  <si>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</si>
  <si>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</si>
  <si>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</si>
  <si>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</si>
  <si>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</si>
  <si>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</si>
  <si>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</si>
  <si>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</si>
  <si>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</si>
  <si>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</si>
  <si>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</si>
  <si>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</si>
  <si>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</si>
  <si>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</si>
  <si>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</si>
  <si>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</si>
  <si>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</si>
  <si>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</si>
  <si>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</si>
  <si>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</si>
  <si>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</si>
  <si>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</si>
  <si>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</si>
  <si>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</si>
  <si>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</si>
  <si>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</si>
  <si>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</si>
  <si>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</si>
  <si>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</si>
  <si>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</si>
  <si>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</si>
  <si>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</si>
  <si>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</si>
  <si>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</si>
  <si>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</si>
  <si>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</si>
  <si>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</si>
  <si>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</si>
  <si>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</si>
  <si>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</si>
  <si>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</si>
  <si>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</si>
  <si>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</si>
  <si>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</si>
  <si>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</si>
  <si>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</si>
  <si>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</si>
  <si>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</si>
  <si>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</si>
  <si>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</si>
  <si>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</si>
  <si>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</si>
  <si>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</si>
  <si>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</si>
  <si>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</si>
  <si>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</si>
  <si>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</si>
  <si>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</si>
  <si>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</si>
  <si>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</si>
  <si>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</si>
  <si>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</si>
  <si>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</si>
  <si>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</si>
  <si>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</si>
  <si>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</si>
  <si>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</si>
  <si>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</si>
  <si>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</si>
  <si>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</si>
  <si>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</si>
  <si>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</si>
  <si>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</si>
  <si>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</si>
  <si>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</si>
  <si>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</si>
  <si>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</si>
  <si>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</si>
  <si>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</si>
  <si>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</si>
  <si>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</si>
  <si>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</si>
  <si>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</si>
  <si>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</si>
  <si>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</si>
  <si>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</si>
  <si>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</si>
  <si>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</si>
  <si>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</si>
  <si>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</si>
  <si>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</si>
  <si>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</si>
  <si>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</si>
  <si>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</si>
  <si>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</si>
  <si>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</si>
  <si>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</si>
  <si>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</si>
  <si>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</si>
  <si>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</si>
  <si>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</si>
  <si>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</si>
  <si>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</si>
  <si>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</si>
  <si>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</si>
  <si>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</si>
  <si>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</si>
  <si>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</si>
  <si>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</si>
  <si>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</si>
  <si>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</si>
  <si>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</si>
  <si>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</si>
  <si>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</si>
  <si>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</si>
  <si>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</si>
  <si>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</si>
  <si>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</si>
  <si>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</si>
  <si>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</si>
  <si>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</si>
  <si>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</si>
  <si>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</si>
  <si>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</si>
  <si>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</si>
  <si>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</si>
  <si>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</si>
  <si>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</si>
  <si>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</si>
  <si>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</si>
  <si>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</si>
  <si>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</si>
  <si>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</si>
  <si>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</si>
  <si>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</si>
  <si>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</si>
  <si>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</si>
  <si>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</si>
  <si>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</si>
  <si>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</si>
  <si>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</si>
  <si>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</si>
  <si>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</si>
  <si>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</si>
  <si>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</si>
  <si>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</si>
  <si>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</si>
  <si>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</si>
  <si>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</si>
  <si>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</si>
  <si>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</si>
  <si>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</si>
  <si>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</si>
  <si>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</si>
  <si>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</si>
  <si>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</si>
  <si>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</si>
  <si>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</si>
  <si>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</si>
  <si>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</si>
  <si>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</si>
  <si>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</si>
  <si>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</si>
  <si>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</si>
  <si>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</si>
  <si>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</si>
  <si>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</si>
  <si>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</si>
  <si>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</si>
  <si>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</si>
  <si>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</si>
  <si>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</si>
  <si>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</si>
  <si>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</si>
  <si>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</si>
  <si>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</si>
  <si>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</si>
  <si>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</si>
  <si>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</si>
  <si>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</si>
  <si>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</si>
  <si>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</si>
  <si>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</si>
  <si>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</si>
  <si>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</si>
  <si>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</si>
  <si>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</si>
  <si>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</si>
  <si>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</si>
  <si>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</si>
  <si>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</si>
  <si>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</si>
  <si>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</si>
  <si>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</si>
  <si>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</si>
  <si>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</si>
  <si>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</si>
  <si>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</si>
  <si>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</si>
  <si>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</si>
  <si>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</si>
  <si>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</si>
  <si>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</si>
  <si>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</si>
  <si>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</si>
  <si>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</si>
  <si>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</si>
  <si>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</si>
  <si>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</si>
  <si>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</si>
  <si>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</si>
  <si>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</si>
  <si>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</si>
  <si>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</si>
  <si>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</si>
  <si>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</si>
  <si>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</si>
  <si>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</si>
  <si>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</si>
  <si>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</si>
  <si>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</si>
  <si>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</si>
  <si>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</si>
  <si>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</si>
  <si>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</si>
  <si>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</si>
  <si>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</si>
  <si>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</si>
  <si>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</si>
  <si>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</si>
  <si>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</si>
  <si>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</si>
  <si>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</si>
  <si>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</si>
  <si>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</si>
  <si>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</si>
  <si>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</si>
  <si>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</si>
  <si>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</si>
  <si>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</si>
  <si>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</si>
  <si>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</si>
  <si>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</si>
  <si>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</si>
  <si>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</si>
  <si>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</si>
  <si>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</si>
  <si>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</si>
  <si>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</si>
  <si>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</si>
  <si>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</si>
  <si>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</si>
  <si>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</si>
  <si>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</si>
  <si>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</si>
  <si>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</si>
  <si>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</si>
  <si>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</si>
  <si>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</si>
  <si>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</si>
  <si>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</si>
  <si>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</si>
  <si>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</si>
  <si>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</si>
  <si>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</si>
  <si>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</si>
  <si>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</si>
  <si>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</si>
  <si>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</si>
  <si>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</si>
  <si>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</si>
  <si>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</si>
  <si>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</si>
  <si>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</si>
  <si>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</si>
  <si>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</si>
  <si>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</si>
  <si>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</si>
  <si>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</si>
  <si>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</si>
  <si>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</si>
  <si>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</si>
  <si>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</si>
  <si>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</si>
  <si>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</si>
  <si>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</si>
  <si>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</si>
  <si>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</si>
  <si>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</si>
  <si>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</si>
  <si>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</si>
  <si>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</si>
  <si>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</si>
  <si>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</si>
  <si>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</si>
  <si>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</si>
  <si>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</si>
  <si>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</si>
  <si>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</si>
  <si>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</si>
  <si>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</si>
  <si>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</si>
  <si>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</si>
  <si>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</si>
  <si>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</si>
  <si>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</si>
  <si>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</si>
  <si>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</si>
  <si>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</si>
  <si>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</si>
  <si>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</si>
  <si>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</si>
  <si>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</si>
  <si>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</si>
  <si>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</si>
  <si>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</si>
  <si>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</si>
  <si>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</si>
  <si>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</si>
  <si>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</si>
  <si>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</si>
  <si>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</si>
  <si>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</si>
  <si>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</si>
  <si>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</si>
  <si>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</si>
  <si>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</si>
  <si>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</si>
  <si>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</si>
  <si>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</si>
  <si>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</si>
  <si>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</si>
  <si>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</si>
  <si>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</si>
  <si>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</si>
  <si>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</si>
  <si>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</si>
  <si>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</si>
  <si>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</si>
  <si>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</si>
  <si>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</si>
  <si>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</si>
  <si>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</si>
  <si>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</si>
  <si>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</si>
  <si>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</si>
  <si>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</si>
  <si>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</si>
  <si>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</si>
  <si>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</si>
  <si>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</si>
  <si>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</si>
  <si>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</si>
  <si>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</si>
  <si>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</si>
  <si>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</si>
  <si>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</si>
  <si>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</si>
  <si>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</si>
  <si>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</si>
  <si>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</si>
  <si>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</si>
  <si>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</si>
  <si>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</si>
  <si>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</si>
  <si>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</si>
  <si>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</si>
  <si>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</si>
  <si>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</si>
  <si>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</si>
  <si>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</si>
  <si>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</si>
  <si>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</si>
  <si>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</si>
  <si>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</si>
  <si>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</si>
  <si>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</si>
  <si>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</si>
  <si>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</si>
  <si>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</si>
  <si>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</si>
  <si>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</si>
  <si>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</si>
  <si>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</si>
  <si>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</si>
  <si>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</si>
  <si>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</si>
  <si>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</si>
  <si>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</si>
  <si>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</si>
  <si>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</si>
  <si>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</si>
  <si>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</si>
  <si>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</si>
  <si>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</si>
  <si>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</si>
  <si>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</si>
  <si>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</si>
  <si>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</si>
  <si>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</si>
  <si>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</si>
  <si>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</si>
  <si>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</si>
  <si>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</si>
  <si>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</si>
  <si>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</si>
  <si>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</si>
  <si>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</si>
  <si>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</si>
  <si>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</si>
  <si>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</si>
  <si>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</si>
  <si>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</si>
  <si>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</si>
  <si>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</si>
  <si>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</si>
  <si>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</si>
  <si>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</si>
  <si>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</si>
  <si>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</si>
  <si>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</si>
  <si>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</si>
  <si>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</si>
  <si>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</si>
  <si>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</si>
  <si>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</si>
  <si>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</si>
  <si>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</si>
  <si>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</si>
  <si>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</si>
  <si>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</si>
  <si>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</si>
  <si>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</si>
  <si>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</si>
  <si>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</si>
  <si>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</si>
  <si>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</si>
  <si>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</si>
  <si>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</si>
  <si>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</si>
  <si>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</si>
  <si>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</si>
  <si>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</si>
  <si>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</si>
  <si>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</si>
  <si>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</si>
  <si>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</si>
  <si>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</si>
  <si>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</si>
  <si>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</si>
  <si>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</si>
  <si>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</si>
  <si>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</si>
  <si>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</si>
  <si>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</si>
  <si>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</si>
  <si>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</si>
  <si>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</si>
  <si>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</si>
  <si>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</si>
  <si>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</si>
  <si>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</si>
  <si>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</si>
  <si>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</si>
  <si>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</si>
  <si>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</si>
  <si>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</si>
  <si>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</si>
  <si>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</si>
  <si>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</si>
  <si>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</si>
  <si>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</si>
  <si>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</si>
  <si>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</si>
  <si>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</si>
  <si>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</si>
  <si>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</si>
  <si>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</si>
  <si>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</si>
  <si>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</si>
  <si>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</si>
  <si>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</si>
  <si>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</si>
  <si>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</si>
  <si>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</si>
  <si>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</si>
  <si>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</si>
  <si>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</si>
  <si>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</si>
  <si>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</si>
  <si>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</si>
  <si>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</si>
  <si>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</si>
  <si>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</si>
  <si>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</si>
  <si>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</si>
  <si>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</si>
  <si>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</si>
  <si>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</si>
  <si>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</si>
  <si>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</si>
  <si>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</si>
  <si>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</si>
  <si>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</si>
  <si>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</si>
  <si>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</si>
  <si>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</si>
  <si>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</si>
  <si>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</si>
  <si>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</si>
  <si>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</si>
  <si>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</si>
  <si>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</si>
  <si>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</si>
  <si>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</si>
  <si>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</si>
  <si>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</si>
  <si>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</si>
  <si>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</si>
  <si>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</si>
  <si>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</si>
  <si>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</si>
  <si>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</si>
  <si>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</si>
  <si>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</si>
  <si>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</si>
  <si>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</si>
  <si>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</si>
  <si>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</si>
  <si>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</si>
  <si>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</si>
  <si>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</si>
  <si>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</si>
  <si>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</si>
  <si>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</si>
  <si>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</si>
  <si>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</si>
  <si>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</si>
  <si>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</si>
  <si>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</si>
  <si>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</si>
  <si>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</si>
  <si>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</si>
  <si>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</si>
  <si>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</si>
  <si>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</si>
  <si>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</si>
  <si>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</si>
  <si>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</si>
  <si>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</si>
  <si>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</si>
  <si>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</si>
  <si>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</si>
  <si>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</si>
  <si>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</si>
  <si>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</si>
  <si>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</si>
  <si>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</si>
  <si>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</si>
  <si>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</si>
  <si>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</si>
  <si>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</si>
  <si>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</si>
  <si>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</si>
  <si>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</si>
  <si>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</si>
  <si>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</si>
  <si>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</si>
  <si>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</si>
  <si>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</si>
  <si>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</si>
  <si>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</si>
  <si>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</si>
  <si>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</si>
  <si>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</si>
  <si>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</si>
  <si>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</si>
  <si>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</si>
  <si>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</si>
  <si>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</si>
  <si>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</si>
  <si>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</si>
  <si>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</si>
  <si>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</si>
  <si>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</si>
  <si>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</si>
  <si>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</si>
  <si>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</si>
  <si>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</si>
  <si>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</si>
  <si>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</si>
  <si>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</si>
  <si>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</si>
  <si>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</si>
  <si>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</si>
  <si>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</si>
  <si>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</si>
  <si>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</si>
  <si>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</si>
  <si>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</si>
  <si>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</si>
  <si>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</si>
  <si>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</si>
  <si>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</si>
  <si>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</si>
  <si>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</si>
  <si>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</si>
  <si>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</si>
  <si>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</si>
  <si>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</si>
  <si>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</si>
  <si>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</si>
  <si>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</si>
  <si>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</si>
  <si>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</si>
  <si>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</si>
  <si>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</si>
  <si>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</si>
  <si>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</si>
  <si>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</si>
  <si>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</si>
  <si>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</si>
  <si>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</si>
  <si>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</si>
  <si>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</si>
  <si>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</si>
  <si>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</si>
  <si>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</si>
  <si>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</si>
  <si>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</si>
  <si>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</si>
  <si>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</si>
  <si>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</si>
  <si>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</si>
  <si>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</si>
  <si>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</si>
  <si>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</si>
  <si>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</si>
  <si>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</si>
  <si>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</si>
  <si>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</si>
  <si>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</si>
  <si>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</si>
  <si>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</si>
  <si>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</si>
  <si>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</si>
  <si>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</si>
  <si>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</si>
  <si>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</si>
  <si>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</si>
  <si>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</si>
  <si>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</si>
  <si>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</si>
  <si>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</si>
  <si>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</si>
  <si>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</si>
  <si>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</si>
  <si>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</si>
  <si>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</si>
  <si>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</si>
  <si>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</si>
  <si>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</si>
  <si>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</si>
  <si>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</si>
  <si>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</si>
  <si>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</si>
  <si>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</si>
  <si>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</si>
  <si>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</si>
  <si>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</si>
  <si>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</si>
  <si>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</si>
  <si>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</si>
  <si>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</si>
  <si>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</si>
  <si>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</si>
  <si>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</si>
  <si>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</si>
  <si>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</si>
  <si>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</si>
  <si>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</si>
  <si>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</si>
  <si>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</si>
  <si>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</si>
  <si>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</si>
  <si>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</si>
  <si>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</si>
  <si>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</si>
  <si>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</si>
  <si>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</si>
  <si>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</si>
  <si>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</si>
  <si>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</si>
  <si>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</si>
  <si>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</si>
  <si>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</si>
  <si>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</si>
  <si>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</si>
  <si>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</si>
  <si>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</si>
  <si>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</si>
  <si>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</si>
  <si>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</si>
  <si>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</si>
  <si>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</si>
  <si>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</si>
  <si>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</si>
  <si>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</si>
  <si>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</si>
  <si>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</si>
  <si>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</si>
  <si>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</si>
  <si>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</si>
  <si>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</si>
  <si>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</si>
  <si>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</si>
  <si>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</si>
  <si>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</si>
  <si>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</si>
  <si>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</si>
  <si>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</si>
  <si>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</si>
  <si>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</si>
  <si>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</si>
  <si>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</si>
  <si>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</si>
  <si>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</si>
  <si>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</si>
  <si>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</si>
  <si>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</si>
  <si>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</si>
  <si>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</si>
  <si>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</si>
  <si>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</si>
  <si>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</si>
  <si>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</si>
  <si>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</si>
  <si>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</si>
  <si>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</si>
  <si>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</si>
  <si>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</si>
  <si>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</si>
  <si>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</si>
  <si>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</si>
  <si>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</si>
  <si>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</si>
  <si>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</si>
  <si>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</si>
  <si>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</si>
  <si>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</si>
  <si>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</si>
  <si>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</si>
  <si>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</si>
  <si>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</si>
  <si>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</si>
  <si>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</si>
  <si>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</si>
  <si>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</si>
  <si>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</si>
  <si>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</si>
  <si>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</si>
  <si>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</si>
  <si>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</si>
  <si>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</si>
  <si>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</si>
  <si>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</si>
  <si>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</si>
  <si>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</si>
  <si>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</si>
  <si>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</si>
  <si>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</si>
  <si>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</si>
  <si>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</si>
  <si>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</si>
  <si>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</si>
  <si>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</si>
  <si>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</si>
  <si>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</si>
  <si>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</si>
  <si>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</si>
  <si>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</si>
  <si>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</si>
  <si>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</si>
  <si>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</si>
  <si>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</si>
  <si>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</si>
  <si>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</si>
  <si>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</si>
  <si>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</si>
  <si>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</si>
  <si>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</si>
  <si>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</si>
  <si>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</si>
  <si>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</si>
  <si>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</si>
  <si>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</si>
  <si>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</si>
  <si>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</si>
  <si>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</si>
  <si>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</si>
  <si>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</si>
  <si>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</si>
  <si>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</si>
  <si>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</si>
  <si>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</si>
  <si>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</si>
  <si>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</si>
  <si>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</si>
  <si>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</si>
  <si>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</si>
  <si>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</si>
  <si>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</si>
  <si>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</si>
  <si>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</si>
  <si>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</si>
  <si>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</si>
  <si>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</si>
  <si>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</si>
  <si>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</si>
  <si>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</si>
  <si>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</si>
  <si>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</si>
  <si>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</si>
  <si>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</si>
  <si>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</si>
  <si>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</si>
  <si>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</si>
  <si>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</si>
  <si>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</si>
  <si>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</si>
  <si>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</si>
  <si>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</si>
  <si>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</si>
  <si>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</si>
  <si>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</si>
  <si>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</si>
  <si>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</si>
  <si>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</si>
  <si>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</si>
  <si>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</si>
  <si>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</si>
  <si>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</si>
  <si>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</si>
  <si>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</si>
  <si>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</si>
  <si>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</si>
  <si>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</si>
  <si>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</si>
  <si>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</si>
  <si>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</si>
  <si>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</si>
  <si>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</si>
  <si>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</si>
  <si>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</si>
  <si>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</si>
  <si>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</si>
  <si>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</si>
  <si>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</si>
  <si>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</si>
  <si>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</si>
  <si>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</si>
  <si>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</si>
  <si>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</si>
  <si>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</si>
  <si>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</si>
  <si>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</si>
  <si>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</si>
  <si>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</si>
  <si>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</si>
  <si>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</si>
  <si>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</si>
  <si>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</si>
  <si>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</si>
  <si>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</si>
  <si>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</si>
  <si>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</si>
  <si>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</si>
  <si>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</si>
  <si>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</si>
  <si>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</si>
  <si>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</si>
  <si>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</si>
  <si>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</si>
  <si>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</si>
  <si>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</si>
  <si>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</si>
  <si>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</si>
  <si>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</si>
  <si>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</si>
  <si>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</si>
  <si>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</si>
  <si>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</si>
  <si>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</si>
  <si>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</si>
  <si>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</si>
  <si>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</si>
  <si>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</si>
  <si>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</si>
  <si>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</si>
  <si>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</si>
  <si>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</si>
  <si>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</si>
  <si>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</si>
  <si>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</si>
  <si>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</si>
  <si>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</si>
  <si>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</si>
  <si>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</si>
  <si>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</si>
  <si>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</si>
  <si>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</si>
  <si>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</si>
  <si>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</si>
  <si>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</si>
  <si>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</si>
  <si>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</si>
  <si>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</si>
  <si>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</si>
  <si>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</si>
  <si>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</si>
  <si>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</si>
  <si>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</si>
  <si>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</si>
  <si>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</si>
  <si>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</si>
  <si>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</si>
  <si>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</si>
  <si>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</si>
  <si>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</si>
  <si>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</si>
  <si>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</si>
  <si>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</si>
  <si>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</si>
  <si>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</si>
  <si>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</si>
  <si>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</si>
  <si>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</si>
  <si>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</si>
  <si>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</si>
  <si>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</si>
  <si>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</si>
  <si>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</si>
  <si>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</si>
  <si>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</si>
  <si>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</si>
  <si>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</si>
  <si>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</si>
  <si>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</si>
  <si>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</si>
  <si>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</si>
  <si>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</si>
  <si>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</si>
  <si>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</si>
  <si>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</si>
  <si>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</si>
  <si>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</si>
  <si>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</si>
  <si>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</si>
  <si>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</si>
  <si>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</si>
  <si>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</si>
  <si>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</si>
  <si>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</si>
  <si>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</si>
  <si>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</si>
  <si>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</si>
  <si>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</si>
  <si>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</si>
  <si>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</si>
  <si>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</si>
  <si>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</si>
  <si>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</si>
  <si>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</si>
  <si>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</si>
  <si>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</si>
  <si>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</si>
  <si>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</si>
  <si>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</si>
  <si>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</si>
  <si>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</si>
  <si>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</si>
  <si>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</si>
  <si>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</si>
  <si>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</si>
  <si>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</si>
  <si>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</si>
  <si>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</si>
  <si>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</si>
  <si>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</si>
  <si>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</si>
  <si>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</si>
  <si>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</si>
  <si>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</si>
  <si>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</si>
  <si>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</si>
  <si>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</si>
  <si>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</si>
  <si>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</si>
  <si>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</si>
  <si>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</si>
  <si>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</si>
  <si>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</si>
  <si>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</si>
  <si>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</si>
  <si>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</si>
  <si>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</si>
  <si>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</si>
  <si>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</si>
  <si>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</si>
  <si>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</si>
  <si>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</si>
  <si>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</si>
  <si>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</si>
  <si>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</si>
  <si>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</si>
  <si>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</si>
  <si>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</si>
  <si>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</si>
  <si>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</si>
  <si>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</si>
  <si>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</si>
  <si>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</si>
  <si>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</si>
  <si>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</si>
  <si>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</si>
  <si>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</si>
  <si>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</si>
  <si>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</si>
  <si>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</si>
  <si>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</si>
  <si>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</si>
  <si>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</si>
  <si>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</si>
  <si>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</si>
  <si>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</si>
  <si>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</si>
  <si>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</si>
  <si>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</si>
  <si>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</si>
  <si>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</si>
  <si>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</si>
  <si>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</si>
  <si>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</si>
  <si>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</si>
  <si>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</si>
  <si>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</si>
  <si>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</si>
  <si>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</si>
  <si>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</si>
  <si>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</si>
  <si>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</si>
  <si>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</si>
  <si>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</si>
  <si>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</si>
  <si>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</si>
  <si>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</si>
  <si>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</si>
  <si>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</si>
  <si>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</si>
  <si>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</si>
  <si>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</si>
  <si>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</si>
  <si>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</si>
  <si>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</si>
  <si>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</si>
  <si>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</si>
  <si>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</si>
  <si>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</si>
  <si>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</si>
  <si>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</si>
  <si>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</si>
  <si>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</si>
  <si>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</si>
  <si>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</si>
  <si>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</si>
  <si>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</si>
  <si>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</si>
  <si>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</si>
  <si>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</si>
  <si>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</si>
  <si>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</si>
  <si>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</si>
  <si>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</si>
  <si>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</si>
  <si>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</si>
  <si>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</si>
  <si>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</si>
  <si>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</si>
  <si>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</si>
  <si>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</si>
  <si>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</si>
  <si>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</si>
  <si>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</si>
  <si>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</si>
  <si>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</si>
  <si>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</si>
  <si>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</si>
  <si>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</si>
  <si>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</si>
  <si>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</si>
  <si>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</si>
  <si>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</si>
  <si>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</si>
  <si>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</si>
  <si>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</si>
  <si>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</si>
  <si>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</si>
  <si>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</si>
  <si>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</si>
  <si>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</si>
  <si>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</si>
  <si>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</si>
  <si>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</si>
  <si>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</si>
  <si>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</si>
  <si>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</si>
  <si>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</si>
  <si>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</si>
  <si>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</si>
  <si>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</si>
  <si>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</si>
  <si>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</si>
  <si>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</si>
  <si>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</si>
  <si>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</si>
  <si>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</si>
  <si>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</si>
  <si>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</si>
  <si>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</si>
  <si>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</si>
  <si>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</si>
  <si>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</si>
  <si>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</si>
  <si>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</si>
  <si>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</si>
  <si>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</si>
  <si>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</si>
  <si>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</si>
  <si>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</si>
  <si>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</si>
  <si>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</si>
  <si>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</si>
  <si>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</si>
  <si>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</si>
  <si>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</si>
  <si>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</si>
  <si>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</si>
  <si>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</si>
  <si>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</si>
  <si>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</si>
  <si>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</si>
  <si>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</si>
  <si>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</si>
  <si>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</si>
  <si>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</si>
  <si>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</si>
  <si>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</si>
  <si>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</si>
  <si>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</si>
  <si>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</si>
  <si>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</si>
  <si>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</si>
  <si>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</si>
  <si>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</si>
  <si>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</si>
  <si>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</si>
  <si>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</si>
  <si>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</si>
  <si>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</si>
  <si>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</si>
  <si>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</si>
  <si>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</si>
  <si>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</si>
  <si>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</si>
  <si>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</si>
  <si>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</si>
  <si>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</si>
  <si>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</si>
  <si>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</si>
  <si>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</si>
  <si>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</si>
  <si>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</si>
  <si>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</si>
  <si>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</si>
  <si>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</si>
  <si>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</si>
  <si>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</si>
  <si>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</si>
  <si>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</si>
  <si>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</si>
  <si>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</si>
  <si>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</si>
  <si>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</si>
  <si>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</si>
  <si>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</si>
  <si>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</si>
  <si>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</si>
  <si>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</si>
  <si>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</si>
  <si>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</si>
  <si>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</si>
  <si>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</si>
  <si>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</si>
  <si>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</si>
  <si>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</si>
  <si>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</si>
  <si>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</si>
  <si>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</si>
  <si>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</si>
  <si>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</si>
  <si>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</si>
  <si>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</si>
  <si>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</si>
  <si>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</si>
  <si>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</si>
  <si>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</si>
  <si>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</si>
  <si>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</si>
  <si>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</si>
  <si>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</si>
  <si>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</si>
  <si>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</si>
  <si>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</si>
  <si>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</si>
  <si>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</si>
  <si>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</si>
  <si>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</si>
  <si>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</si>
  <si>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</si>
  <si>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</si>
  <si>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</si>
  <si>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</si>
  <si>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</si>
  <si>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</si>
  <si>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</si>
  <si>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</si>
  <si>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</si>
  <si>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</si>
  <si>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</si>
  <si>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</si>
  <si>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</si>
  <si>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</si>
  <si>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</si>
  <si>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</si>
  <si>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</si>
  <si>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</si>
  <si>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</si>
  <si>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</si>
  <si>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</si>
  <si>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</si>
  <si>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</si>
  <si>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</si>
  <si>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</si>
  <si>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</si>
  <si>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</si>
  <si>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</si>
  <si>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</si>
  <si>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</si>
  <si>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</si>
  <si>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</si>
  <si>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</si>
  <si>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</si>
  <si>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</si>
  <si>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</si>
  <si>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</si>
  <si>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</si>
  <si>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</si>
  <si>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</si>
  <si>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</si>
  <si>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</si>
  <si>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</si>
  <si>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</si>
  <si>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</si>
  <si>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</si>
  <si>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</si>
  <si>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</si>
  <si>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</si>
  <si>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</si>
  <si>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</si>
  <si>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</si>
  <si>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</si>
  <si>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</si>
  <si>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</si>
  <si>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</si>
  <si>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</si>
  <si>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</si>
  <si>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</si>
  <si>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</si>
  <si>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</si>
  <si>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</si>
  <si>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</si>
  <si>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</si>
  <si>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</si>
  <si>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</si>
  <si>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</si>
  <si>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</si>
  <si>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</si>
  <si>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</si>
  <si>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</si>
  <si>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</si>
  <si>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</si>
  <si>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</si>
  <si>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</si>
  <si>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</si>
  <si>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</si>
  <si>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</si>
  <si>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</si>
  <si>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</si>
  <si>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</si>
  <si>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</si>
  <si>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</si>
  <si>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</si>
  <si>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</si>
  <si>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</si>
  <si>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</si>
  <si>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</si>
  <si>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</si>
  <si>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</si>
  <si>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</si>
  <si>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</si>
  <si>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</si>
  <si>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</si>
  <si>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</si>
  <si>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</si>
  <si>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</si>
  <si>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</si>
  <si>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</si>
  <si>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</si>
  <si>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</si>
  <si>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</si>
  <si>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</si>
  <si>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</si>
  <si>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</si>
  <si>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</si>
  <si>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</si>
  <si>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</si>
  <si>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</si>
  <si>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</si>
  <si>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</si>
  <si>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</si>
  <si>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</si>
  <si>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</si>
  <si>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</si>
  <si>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</si>
  <si>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</si>
  <si>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</si>
  <si>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</si>
  <si>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</si>
  <si>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</si>
  <si>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</si>
  <si>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</si>
  <si>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</si>
  <si>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</si>
  <si>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</si>
  <si>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</si>
  <si>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</si>
  <si>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</si>
  <si>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</si>
  <si>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</si>
  <si>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</si>
  <si>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</si>
  <si>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</si>
  <si>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</si>
  <si>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</si>
  <si>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</si>
  <si>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</si>
  <si>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</si>
  <si>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</si>
  <si>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</si>
  <si>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</si>
  <si>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</si>
  <si>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</si>
  <si>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</si>
  <si>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</si>
  <si>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</si>
  <si>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</si>
  <si>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</si>
  <si>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</si>
  <si>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</si>
  <si>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</si>
  <si>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</si>
  <si>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</si>
  <si>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</si>
  <si>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</si>
  <si>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</si>
  <si>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</si>
  <si>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</si>
  <si>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</si>
  <si>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</si>
  <si>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</si>
  <si>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</si>
  <si>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</si>
  <si>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</si>
  <si>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</si>
  <si>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</si>
  <si>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</si>
  <si>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</si>
  <si>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</si>
  <si>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</si>
  <si>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</si>
  <si>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</si>
  <si>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</si>
  <si>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</si>
  <si>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</si>
  <si>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</si>
  <si>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</si>
  <si>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</si>
  <si>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</si>
  <si>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</si>
  <si>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</si>
  <si>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</si>
  <si>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</si>
  <si>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</si>
  <si>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</si>
  <si>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</si>
  <si>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</si>
  <si>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</si>
  <si>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</si>
  <si>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</si>
  <si>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</si>
  <si>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</si>
  <si>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</si>
  <si>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</si>
  <si>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</si>
  <si>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</si>
  <si>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</si>
  <si>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</si>
  <si>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</si>
  <si>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</si>
  <si>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</si>
  <si>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</si>
  <si>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</si>
  <si>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</si>
  <si>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</si>
  <si>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</si>
  <si>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</si>
  <si>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</si>
  <si>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</si>
  <si>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</si>
  <si>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</si>
  <si>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</si>
  <si>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</si>
  <si>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</si>
  <si>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</si>
  <si>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</si>
  <si>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</si>
  <si>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</si>
  <si>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</si>
  <si>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</si>
  <si>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</si>
  <si>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</si>
  <si>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</si>
  <si>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</si>
  <si>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</si>
  <si>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</si>
  <si>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</si>
  <si>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</si>
  <si>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</si>
  <si>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</si>
  <si>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</si>
  <si>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</si>
  <si>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</si>
  <si>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</si>
  <si>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</si>
  <si>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</si>
  <si>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</si>
  <si>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</si>
  <si>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</si>
  <si>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</si>
  <si>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</si>
  <si>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</si>
  <si>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</si>
  <si>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</si>
  <si>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</si>
  <si>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</si>
  <si>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</si>
  <si>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</si>
  <si>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</si>
  <si>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</si>
  <si>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</si>
  <si>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</si>
  <si>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</si>
  <si>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</si>
  <si>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</si>
  <si>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</si>
  <si>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</si>
  <si>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</si>
  <si>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</si>
  <si>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</si>
  <si>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</si>
  <si>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</si>
  <si>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</si>
  <si>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</si>
  <si>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</si>
  <si>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</si>
  <si>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</si>
  <si>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</si>
  <si>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</si>
  <si>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</si>
  <si>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</si>
  <si>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</si>
  <si>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</si>
  <si>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</si>
  <si>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</si>
  <si>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</si>
  <si>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</si>
  <si>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</si>
  <si>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</si>
  <si>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</si>
  <si>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</si>
  <si>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</si>
  <si>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</si>
  <si>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</si>
  <si>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</si>
  <si>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</si>
  <si>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</si>
  <si>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</si>
  <si>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</si>
  <si>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</si>
  <si>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</si>
  <si>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</si>
  <si>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</si>
  <si>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</si>
  <si>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</si>
  <si>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</si>
  <si>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</si>
  <si>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</si>
  <si>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</si>
  <si>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</si>
  <si>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</si>
  <si>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</si>
  <si>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</si>
  <si>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</si>
  <si>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</si>
  <si>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</si>
  <si>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</si>
  <si>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</si>
  <si>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</si>
  <si>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</si>
  <si>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</si>
  <si>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</si>
  <si>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</si>
  <si>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</si>
  <si>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</si>
  <si>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</si>
  <si>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</si>
  <si>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</si>
  <si>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</si>
  <si>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</si>
  <si>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</si>
  <si>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</si>
  <si>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</si>
  <si>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</si>
  <si>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</si>
  <si>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</si>
  <si>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</si>
  <si>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</si>
  <si>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</si>
  <si>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</si>
  <si>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</si>
  <si>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</si>
  <si>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</si>
  <si>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</si>
  <si>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</si>
  <si>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</si>
  <si>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</si>
  <si>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</si>
  <si>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</si>
  <si>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</si>
  <si>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</si>
  <si>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</si>
  <si>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</si>
  <si>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</si>
  <si>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</si>
  <si>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</si>
  <si>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</si>
  <si>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</si>
  <si>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</si>
  <si>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</si>
  <si>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</si>
  <si>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</si>
  <si>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</si>
  <si>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</si>
  <si>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</si>
  <si>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</si>
  <si>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</si>
  <si>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</si>
  <si>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</si>
  <si>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</si>
  <si>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</si>
  <si>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</si>
  <si>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</si>
  <si>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</si>
  <si>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</si>
  <si>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</si>
  <si>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</si>
  <si>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</si>
  <si>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</si>
  <si>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</si>
  <si>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</si>
  <si>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</si>
  <si>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</si>
  <si>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</si>
  <si>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</si>
  <si>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</si>
  <si>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</si>
  <si>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</si>
  <si>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</si>
  <si>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</si>
  <si>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</si>
  <si>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</si>
  <si>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</si>
  <si>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</si>
  <si>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</si>
  <si>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</si>
  <si>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</si>
  <si>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</si>
  <si>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</si>
  <si>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</si>
  <si>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</si>
  <si>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</si>
  <si>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</si>
  <si>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</si>
  <si>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</si>
  <si>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</si>
  <si>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</si>
  <si>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</si>
  <si>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</si>
  <si>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</si>
  <si>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</si>
  <si>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</si>
  <si>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</si>
  <si>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</si>
  <si>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</si>
  <si>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</si>
  <si>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</si>
  <si>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</si>
  <si>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</si>
  <si>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</si>
  <si>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</si>
  <si>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</si>
  <si>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</si>
  <si>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</si>
  <si>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</si>
  <si>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</si>
  <si>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</si>
  <si>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</si>
  <si>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</si>
  <si>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</si>
  <si>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</si>
  <si>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</si>
  <si>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</si>
  <si>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</si>
  <si>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</si>
  <si>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</si>
  <si>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</si>
  <si>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</si>
  <si>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</si>
  <si>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</si>
  <si>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</si>
  <si>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</si>
  <si>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</si>
  <si>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</si>
  <si>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</si>
  <si>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</si>
  <si>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</si>
  <si>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</si>
  <si>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</si>
  <si>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</si>
  <si>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</si>
  <si>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</si>
  <si>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</si>
  <si>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</si>
  <si>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</si>
  <si>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</si>
  <si>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</si>
  <si>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</si>
  <si>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</si>
  <si>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</si>
  <si>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</si>
  <si>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</si>
  <si>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</si>
  <si>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</si>
  <si>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</si>
  <si>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</si>
  <si>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</si>
  <si>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</si>
  <si>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</si>
  <si>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</si>
  <si>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</si>
  <si>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</si>
  <si>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</si>
  <si>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</si>
  <si>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</si>
  <si>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</si>
  <si>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</si>
  <si>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</si>
  <si>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</si>
  <si>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</si>
  <si>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</si>
  <si>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</si>
  <si>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</si>
  <si>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</si>
  <si>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</si>
  <si>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</si>
  <si>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</si>
  <si>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</si>
  <si>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</si>
  <si>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</si>
  <si>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</si>
  <si>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</si>
  <si>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</si>
  <si>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</si>
  <si>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</si>
  <si>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</si>
  <si>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</si>
  <si>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</si>
  <si>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</si>
  <si>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</si>
  <si>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</si>
  <si>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</si>
  <si>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</si>
  <si>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</si>
  <si>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</si>
  <si>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</si>
  <si>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</si>
  <si>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</si>
  <si>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</si>
  <si>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</si>
  <si>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</si>
  <si>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</si>
  <si>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</si>
  <si>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</si>
  <si>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</si>
  <si>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</si>
  <si>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</si>
  <si>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</si>
  <si>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</si>
  <si>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</si>
  <si>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</si>
  <si>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</si>
  <si>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</si>
  <si>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</si>
  <si>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</si>
  <si>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</si>
  <si>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</si>
  <si>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</si>
  <si>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</si>
  <si>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</si>
  <si>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</si>
  <si>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</si>
  <si>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</si>
  <si>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</si>
  <si>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</si>
  <si>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</si>
  <si>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</si>
  <si>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</si>
  <si>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</si>
  <si>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</si>
  <si>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</si>
  <si>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</si>
  <si>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</si>
  <si>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</si>
  <si>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</si>
  <si>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</si>
  <si>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</si>
  <si>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</si>
  <si>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</si>
  <si>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</si>
  <si>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</si>
  <si>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</si>
  <si>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</si>
  <si>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</si>
  <si>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</si>
  <si>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</si>
  <si>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</si>
  <si>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</si>
  <si>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</si>
  <si>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</si>
  <si>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</si>
  <si>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</si>
  <si>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</si>
  <si>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</si>
  <si>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</si>
  <si>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</si>
  <si>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</si>
  <si>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</si>
  <si>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</si>
  <si>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</si>
  <si>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</si>
  <si>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</si>
  <si>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</si>
  <si>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</si>
  <si>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</si>
  <si>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</si>
  <si>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</si>
  <si>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</si>
  <si>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</si>
  <si>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</si>
  <si>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</si>
  <si>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</si>
  <si>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</si>
  <si>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</si>
  <si>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</si>
  <si>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</si>
  <si>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</si>
  <si>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</si>
  <si>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</si>
  <si>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</si>
  <si>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</si>
  <si>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</si>
  <si>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</si>
  <si>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</si>
  <si>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</si>
  <si>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</si>
  <si>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</si>
  <si>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</si>
  <si>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</si>
  <si>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</si>
  <si>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</si>
  <si>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</si>
  <si>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</si>
  <si>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</si>
  <si>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</si>
  <si>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</si>
  <si>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</si>
  <si>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</si>
  <si>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</si>
  <si>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</si>
  <si>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</si>
  <si>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</si>
  <si>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</si>
  <si>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</si>
  <si>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</si>
  <si>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</si>
  <si>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</si>
  <si>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</si>
  <si>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</si>
  <si>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</si>
  <si>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</si>
  <si>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</si>
  <si>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</si>
  <si>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</si>
  <si>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</si>
  <si>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</si>
  <si>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</si>
  <si>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</si>
  <si>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</si>
  <si>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</si>
  <si>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</si>
  <si>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</si>
  <si>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</si>
  <si>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</si>
  <si>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</si>
  <si>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</si>
  <si>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</si>
  <si>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</si>
  <si>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</si>
  <si>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</si>
  <si>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</si>
  <si>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</si>
  <si>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</si>
  <si>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</si>
  <si>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</si>
  <si>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</si>
  <si>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</si>
  <si>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</si>
  <si>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</si>
  <si>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</si>
  <si>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</si>
  <si>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</si>
  <si>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</si>
  <si>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</si>
  <si>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</si>
  <si>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</si>
  <si>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</si>
  <si>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</si>
  <si>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</si>
  <si>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</si>
  <si>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</si>
  <si>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</si>
  <si>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</si>
  <si>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</si>
  <si>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</si>
  <si>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</si>
  <si>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</si>
  <si>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</si>
  <si>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</si>
  <si>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</si>
  <si>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</si>
  <si>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</si>
  <si>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</si>
  <si>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</si>
  <si>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</si>
  <si>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</si>
  <si>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</si>
  <si>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</si>
  <si>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</si>
  <si>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</si>
  <si>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</si>
  <si>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</si>
  <si>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</si>
  <si>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</si>
  <si>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</si>
  <si>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</si>
  <si>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</si>
  <si>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</si>
  <si>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</si>
  <si>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</si>
  <si>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</si>
  <si>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</si>
  <si>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</si>
  <si>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</si>
  <si>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</si>
  <si>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</si>
  <si>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</si>
  <si>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</si>
  <si>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</si>
  <si>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</si>
  <si>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</si>
  <si>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</si>
  <si>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</si>
  <si>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</si>
  <si>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</si>
  <si>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</si>
  <si>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</si>
  <si>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</si>
  <si>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</si>
  <si>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</si>
  <si>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</si>
  <si>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</si>
  <si>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</si>
  <si>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</si>
  <si>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</si>
  <si>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</si>
  <si>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</si>
  <si>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</si>
  <si>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</si>
  <si>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</si>
  <si>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</si>
  <si>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</si>
  <si>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</si>
  <si>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</si>
  <si>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</si>
  <si>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</si>
  <si>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</si>
  <si>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</si>
  <si>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</si>
  <si>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</si>
  <si>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</si>
  <si>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</si>
  <si>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</si>
  <si>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</si>
  <si>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</si>
  <si>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</si>
  <si>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</si>
  <si>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</si>
  <si>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</si>
  <si>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</si>
  <si>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</si>
  <si>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</si>
  <si>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</si>
  <si>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</si>
  <si>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</si>
  <si>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</si>
  <si>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</si>
  <si>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</si>
  <si>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</si>
  <si>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</si>
  <si>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</si>
  <si>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</si>
  <si>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</si>
  <si>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</si>
  <si>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</si>
  <si>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</si>
  <si>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</si>
  <si>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</si>
  <si>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</si>
  <si>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</si>
  <si>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</si>
  <si>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</si>
  <si>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</si>
  <si>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</si>
  <si>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</si>
  <si>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</si>
  <si>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</si>
  <si>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</si>
  <si>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</si>
  <si>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</si>
  <si>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</si>
  <si>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</si>
  <si>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</si>
  <si>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</si>
  <si>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</si>
  <si>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</si>
  <si>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</si>
  <si>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</si>
  <si>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</si>
  <si>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</si>
  <si>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</si>
  <si>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</si>
  <si>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</si>
  <si>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</si>
  <si>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</si>
  <si>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</si>
  <si>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</si>
  <si>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</si>
  <si>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</si>
  <si>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</si>
  <si>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</si>
  <si>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</si>
  <si>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</si>
  <si>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</si>
  <si>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</si>
  <si>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</si>
  <si>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</si>
  <si>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</si>
  <si>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</si>
  <si>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</si>
  <si>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</si>
  <si>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</si>
  <si>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</si>
  <si>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</si>
  <si>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</si>
  <si>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</si>
  <si>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</si>
  <si>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</si>
  <si>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</si>
  <si>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</si>
  <si>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</si>
  <si>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</si>
  <si>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</si>
  <si>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</si>
  <si>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</si>
  <si>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</si>
  <si>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</si>
  <si>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</si>
  <si>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</si>
  <si>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</si>
  <si>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</si>
  <si>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</si>
  <si>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</si>
  <si>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</si>
  <si>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</si>
  <si>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</si>
  <si>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</si>
  <si>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</si>
  <si>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</si>
  <si>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</si>
  <si>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</si>
  <si>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</si>
  <si>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</si>
  <si>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</si>
  <si>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</si>
  <si>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</si>
  <si>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</si>
  <si>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</si>
  <si>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</si>
  <si>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</si>
  <si>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</si>
  <si>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</si>
  <si>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</si>
  <si>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</si>
  <si>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</si>
  <si>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</si>
  <si>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</si>
  <si>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</si>
  <si>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</si>
  <si>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</si>
  <si>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</si>
  <si>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</si>
  <si>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</si>
  <si>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</si>
  <si>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</si>
  <si>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</si>
  <si>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</si>
  <si>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</si>
  <si>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</si>
  <si>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</si>
  <si>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</si>
  <si>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</si>
  <si>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</si>
  <si>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</si>
  <si>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</si>
  <si>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</si>
  <si>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</si>
  <si>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</si>
  <si>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</si>
  <si>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</si>
  <si>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</si>
  <si>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</si>
  <si>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</si>
  <si>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</si>
  <si>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</si>
  <si>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</si>
  <si>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</si>
  <si>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</si>
  <si>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</si>
  <si>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</si>
  <si>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</si>
  <si>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</si>
  <si>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</si>
  <si>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</si>
  <si>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</si>
  <si>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</si>
  <si>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</si>
  <si>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</si>
  <si>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</si>
  <si>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</si>
  <si>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</si>
  <si>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</si>
  <si>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</si>
  <si>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</si>
  <si>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</si>
  <si>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</si>
  <si>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</si>
  <si>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</si>
  <si>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</si>
  <si>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</si>
  <si>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</si>
  <si>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</si>
  <si>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</si>
  <si>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</si>
  <si>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</si>
  <si>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</si>
  <si>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</si>
  <si>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</si>
  <si>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</si>
  <si>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</si>
  <si>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</si>
  <si>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</si>
  <si>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</si>
  <si>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</si>
  <si>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</si>
  <si>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</si>
  <si>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</si>
  <si>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</si>
  <si>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</si>
  <si>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</si>
  <si>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</si>
  <si>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</si>
  <si>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</si>
  <si>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</si>
  <si>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</si>
  <si>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</si>
  <si>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</si>
  <si>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</si>
  <si>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</si>
  <si>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</si>
  <si>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</si>
  <si>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</si>
  <si>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</si>
  <si>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</si>
  <si>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</si>
  <si>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</si>
  <si>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</si>
  <si>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</si>
  <si>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</si>
  <si>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</si>
  <si>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</si>
  <si>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</si>
  <si>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</si>
  <si>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</si>
  <si>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</si>
  <si>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</si>
  <si>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</si>
  <si>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</si>
  <si>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</si>
  <si>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</si>
  <si>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</si>
  <si>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</si>
  <si>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</si>
  <si>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</si>
  <si>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</si>
  <si>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</si>
  <si>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</si>
  <si>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</si>
  <si>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</si>
  <si>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</si>
  <si>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</si>
  <si>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</si>
  <si>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</si>
  <si>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</si>
  <si>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</si>
  <si>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</si>
  <si>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</si>
  <si>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</si>
  <si>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</si>
  <si>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</si>
  <si>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</si>
  <si>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</si>
  <si>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</si>
  <si>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</si>
  <si>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</si>
  <si>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</si>
  <si>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</si>
  <si>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</si>
  <si>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</si>
  <si>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</si>
  <si>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</si>
  <si>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</si>
  <si>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</si>
  <si>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</si>
  <si>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</si>
  <si>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</si>
  <si>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</si>
  <si>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</si>
  <si>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</si>
  <si>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</si>
  <si>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</si>
  <si>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</si>
  <si>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</si>
  <si>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</si>
  <si>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</si>
  <si>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</si>
  <si>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</si>
  <si>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</si>
  <si>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</si>
  <si>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</si>
  <si>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</si>
  <si>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</si>
  <si>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</si>
  <si>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</si>
  <si>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</si>
  <si>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</si>
  <si>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</si>
  <si>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</si>
  <si>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</si>
  <si>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</si>
  <si>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</si>
  <si>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</si>
  <si>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</si>
  <si>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</si>
  <si>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</si>
  <si>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</si>
  <si>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</si>
  <si>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</si>
  <si>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</si>
  <si>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</si>
  <si>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</si>
  <si>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</si>
  <si>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</si>
  <si>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</si>
  <si>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</si>
  <si>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</si>
  <si>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</si>
  <si>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</si>
  <si>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</si>
  <si>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</si>
  <si>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</si>
  <si>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</si>
  <si>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</si>
  <si>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</si>
  <si>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</si>
  <si>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</si>
  <si>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</si>
  <si>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</si>
  <si>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</si>
  <si>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</si>
  <si>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</si>
  <si>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</si>
  <si>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</si>
  <si>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</si>
  <si>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</si>
  <si>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</si>
  <si>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</si>
  <si>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</si>
  <si>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</si>
  <si>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</si>
  <si>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</si>
  <si>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</si>
  <si>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</si>
  <si>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</si>
  <si>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</si>
  <si>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</si>
  <si>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</si>
  <si>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</si>
  <si>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</si>
  <si>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</si>
  <si>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</si>
  <si>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</si>
  <si>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</si>
  <si>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</si>
  <si>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</si>
  <si>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</si>
  <si>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</si>
  <si>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</si>
  <si>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</si>
  <si>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</si>
  <si>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</si>
  <si>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</si>
  <si>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</si>
  <si>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</si>
  <si>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</si>
  <si>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</si>
  <si>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</si>
  <si>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</si>
  <si>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</si>
  <si>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</si>
  <si>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</si>
  <si>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</si>
  <si>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</si>
  <si>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</si>
  <si>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</si>
  <si>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</si>
  <si>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</si>
  <si>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</si>
  <si>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</si>
  <si>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</si>
  <si>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</si>
  <si>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</si>
  <si>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</si>
  <si>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</si>
  <si>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</si>
  <si>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</si>
  <si>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</si>
  <si>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</si>
  <si>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</si>
  <si>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</si>
  <si>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</si>
  <si>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</si>
  <si>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</si>
  <si>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</si>
  <si>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</si>
  <si>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</si>
  <si>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</si>
  <si>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</si>
  <si>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</si>
  <si>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</si>
  <si>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</si>
  <si>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</si>
  <si>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</si>
  <si>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</si>
  <si>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</si>
  <si>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</si>
  <si>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</si>
  <si>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</si>
  <si>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</si>
  <si>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</si>
  <si>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</si>
  <si>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</si>
  <si>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</si>
  <si>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</si>
  <si>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</si>
  <si>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</si>
  <si>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</si>
  <si>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</si>
  <si>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</si>
  <si>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</si>
  <si>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</si>
  <si>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</si>
  <si>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</si>
  <si>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</si>
  <si>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</si>
  <si>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</si>
  <si>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</si>
  <si>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</si>
  <si>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</si>
  <si>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</si>
  <si>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</si>
  <si>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</si>
  <si>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</si>
  <si>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</si>
  <si>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</si>
  <si>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</si>
  <si>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</si>
  <si>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</si>
  <si>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</si>
  <si>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</si>
  <si>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</si>
  <si>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</si>
  <si>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</si>
  <si>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</si>
  <si>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</si>
  <si>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</si>
  <si>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</si>
  <si>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</si>
  <si>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</si>
  <si>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</si>
  <si>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</si>
  <si>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</si>
  <si>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</si>
  <si>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</si>
  <si>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</si>
  <si>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</si>
  <si>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</si>
  <si>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</si>
  <si>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</si>
  <si>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</si>
  <si>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</si>
  <si>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</si>
  <si>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</si>
  <si>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</si>
  <si>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</si>
  <si>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</si>
  <si>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</si>
  <si>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</si>
  <si>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</si>
  <si>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</si>
  <si>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</si>
  <si>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</si>
  <si>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</si>
  <si>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</si>
  <si>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</si>
  <si>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</si>
  <si>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</si>
  <si>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</si>
  <si>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</si>
  <si>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</si>
  <si>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</si>
  <si>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</si>
  <si>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</si>
  <si>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</si>
  <si>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</si>
  <si>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</si>
  <si>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</si>
  <si>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</si>
  <si>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</si>
  <si>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</si>
  <si>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</si>
  <si>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</si>
  <si>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</si>
  <si>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</si>
  <si>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</si>
  <si>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</si>
  <si>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</si>
  <si>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</si>
  <si>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</si>
  <si>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</si>
  <si>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</si>
  <si>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</si>
  <si>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</si>
  <si>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</si>
  <si>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</si>
  <si>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</si>
  <si>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</si>
  <si>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</si>
  <si>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</si>
  <si>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</si>
  <si>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</si>
  <si>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</si>
  <si>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</si>
  <si>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</si>
  <si>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</si>
  <si>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</si>
  <si>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</si>
  <si>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</si>
  <si>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</si>
  <si>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</si>
  <si>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</si>
  <si>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</si>
  <si>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</si>
  <si>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</si>
  <si>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</si>
  <si>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</si>
  <si>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</si>
  <si>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</si>
  <si>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</si>
  <si>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</si>
  <si>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</si>
  <si>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</si>
  <si>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</si>
  <si>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</si>
  <si>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</si>
  <si>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</si>
  <si>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</si>
  <si>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</si>
  <si>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</si>
  <si>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</si>
  <si>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</si>
  <si>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</si>
  <si>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</si>
  <si>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</si>
  <si>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</si>
  <si>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</si>
  <si>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</si>
  <si>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</si>
  <si>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</si>
  <si>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</si>
  <si>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</si>
  <si>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</si>
  <si>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</si>
  <si>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</si>
  <si>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</si>
  <si>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</si>
  <si>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</si>
  <si>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</si>
  <si>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</si>
  <si>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</si>
  <si>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</si>
  <si>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</si>
  <si>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</si>
  <si>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</si>
  <si>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</si>
  <si>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</si>
  <si>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</si>
  <si>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</si>
  <si>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</si>
  <si>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</si>
  <si>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</si>
  <si>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</si>
  <si>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</si>
  <si>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</si>
  <si>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</si>
  <si>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</si>
  <si>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</si>
  <si>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</si>
  <si>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</si>
  <si>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</si>
  <si>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</si>
  <si>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</si>
  <si>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</si>
  <si>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</si>
  <si>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</si>
  <si>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</si>
  <si>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</si>
  <si>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</si>
  <si>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</si>
  <si>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</si>
  <si>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</si>
  <si>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</si>
  <si>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</si>
  <si>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</si>
  <si>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</si>
  <si>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</si>
  <si>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</si>
  <si>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</si>
  <si>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</si>
  <si>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</si>
  <si>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</si>
  <si>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</si>
  <si>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</si>
  <si>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</si>
  <si>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</si>
  <si>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</si>
  <si>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</si>
  <si>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</si>
  <si>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</si>
  <si>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</si>
  <si>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</si>
  <si>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</si>
  <si>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</si>
  <si>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</si>
  <si>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</si>
  <si>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</si>
  <si>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</si>
  <si>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</si>
  <si>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</si>
  <si>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</si>
  <si>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</si>
  <si>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</si>
  <si>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</si>
  <si>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</si>
  <si>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</si>
  <si>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</si>
  <si>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</si>
  <si>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</si>
  <si>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</si>
  <si>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</si>
  <si>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</si>
  <si>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</si>
  <si>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</si>
  <si>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</si>
  <si>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</si>
  <si>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</si>
  <si>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</si>
  <si>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</si>
  <si>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</si>
  <si>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</si>
  <si>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</si>
  <si>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</si>
  <si>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</si>
  <si>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</si>
  <si>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</si>
  <si>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</si>
  <si>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</si>
  <si>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</si>
  <si>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</si>
  <si>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</si>
  <si>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</si>
  <si>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</si>
  <si>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</si>
  <si>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</si>
  <si>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</si>
  <si>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</si>
  <si>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</si>
  <si>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</si>
  <si>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</si>
  <si>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</si>
  <si>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</si>
  <si>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</si>
  <si>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</si>
  <si>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</si>
  <si>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</si>
  <si>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</si>
  <si>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</si>
  <si>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</si>
  <si>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</si>
  <si>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</si>
  <si>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</si>
  <si>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</si>
  <si>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</si>
  <si>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</si>
  <si>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</si>
  <si>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</si>
  <si>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</si>
  <si>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</si>
  <si>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</si>
  <si>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</si>
  <si>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</si>
  <si>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</si>
  <si>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</si>
  <si>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</si>
  <si>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</si>
  <si>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</si>
  <si>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</si>
  <si>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</si>
  <si>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</si>
  <si>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</si>
  <si>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</si>
  <si>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</si>
  <si>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</si>
  <si>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</si>
  <si>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</si>
  <si>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</si>
  <si>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</si>
  <si>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</si>
  <si>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</si>
  <si>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</si>
  <si>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</si>
  <si>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</si>
  <si>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</si>
  <si>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</si>
  <si>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</si>
  <si>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</si>
  <si>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</si>
  <si>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</si>
  <si>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</si>
  <si>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</si>
  <si>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</si>
  <si>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</si>
  <si>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</si>
  <si>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</si>
  <si>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</si>
  <si>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</si>
  <si>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</si>
  <si>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</si>
  <si>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</si>
  <si>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</si>
  <si>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</si>
  <si>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</si>
  <si>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</si>
  <si>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</si>
  <si>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</si>
  <si>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</si>
  <si>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</si>
  <si>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</si>
  <si>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</si>
  <si>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</si>
  <si>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</si>
  <si>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</si>
  <si>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</si>
  <si>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</si>
  <si>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</si>
  <si>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</si>
  <si>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</si>
  <si>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</si>
  <si>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</si>
  <si>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</si>
  <si>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</si>
  <si>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</si>
  <si>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</si>
  <si>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</si>
  <si>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</si>
  <si>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</si>
  <si>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</si>
  <si>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</si>
  <si>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</si>
  <si>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</si>
  <si>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</si>
  <si>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</si>
  <si>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</si>
  <si>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</si>
  <si>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</si>
  <si>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</si>
  <si>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</si>
  <si>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</si>
  <si>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</si>
  <si>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</si>
  <si>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</si>
  <si>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</si>
  <si>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</si>
  <si>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</si>
  <si>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</si>
  <si>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</si>
  <si>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</si>
  <si>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</si>
  <si>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</si>
  <si>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</si>
  <si>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</si>
  <si>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</si>
  <si>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</si>
  <si>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</si>
  <si>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</si>
  <si>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</si>
  <si>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</si>
  <si>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</si>
  <si>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</si>
  <si>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</si>
  <si>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</si>
  <si>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</si>
  <si>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</si>
  <si>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</si>
  <si>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</si>
  <si>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</si>
  <si>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</si>
  <si>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</si>
  <si>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</si>
  <si>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</si>
  <si>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</si>
  <si>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</si>
  <si>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</si>
  <si>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</si>
  <si>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</si>
  <si>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</si>
  <si>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</si>
  <si>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</si>
  <si>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</si>
  <si>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</si>
  <si>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</si>
  <si>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</si>
  <si>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</si>
  <si>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</si>
  <si>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</si>
  <si>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</si>
  <si>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</si>
  <si>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</si>
  <si>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</si>
  <si>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</si>
  <si>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</si>
  <si>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</si>
  <si>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</si>
  <si>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</si>
  <si>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</si>
  <si>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</si>
  <si>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</si>
  <si>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</si>
  <si>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</si>
  <si>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</si>
  <si>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</si>
  <si>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</si>
  <si>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</si>
  <si>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</si>
  <si>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</si>
  <si>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</si>
  <si>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</si>
  <si>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</si>
  <si>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</si>
  <si>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</si>
  <si>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</si>
  <si>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</si>
  <si>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</si>
  <si>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</si>
  <si>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</si>
  <si>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</si>
  <si>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</si>
  <si>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</si>
  <si>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</si>
  <si>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</si>
  <si>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</si>
  <si>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</si>
  <si>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</si>
  <si>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</si>
  <si>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</si>
  <si>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</si>
  <si>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</si>
  <si>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</si>
  <si>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</si>
  <si>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</si>
  <si>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</si>
  <si>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</si>
  <si>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</si>
  <si>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</si>
  <si>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</si>
  <si>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</si>
  <si>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</si>
  <si>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</si>
  <si>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</si>
  <si>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</si>
  <si>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</si>
  <si>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</si>
  <si>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</si>
  <si>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</si>
  <si>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</si>
  <si>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</si>
  <si>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</si>
  <si>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</si>
  <si>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</si>
  <si>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</si>
  <si>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</si>
  <si>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</si>
  <si>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</si>
  <si>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</si>
  <si>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</si>
  <si>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</si>
  <si>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</si>
  <si>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</si>
  <si>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</si>
  <si>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</si>
  <si>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</si>
  <si>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</si>
  <si>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</si>
  <si>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</si>
  <si>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</si>
  <si>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</si>
  <si>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</si>
  <si>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</si>
  <si>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</si>
  <si>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</si>
  <si>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</si>
  <si>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</si>
  <si>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</si>
  <si>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</si>
  <si>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</si>
  <si>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</si>
  <si>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</si>
  <si>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</si>
  <si>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</si>
  <si>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</si>
  <si>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</si>
  <si>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</si>
  <si>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</si>
  <si>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</si>
  <si>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</si>
  <si>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</si>
  <si>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</si>
  <si>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</si>
  <si>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</si>
  <si>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</si>
  <si>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</si>
  <si>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</si>
  <si>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</si>
  <si>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</si>
  <si>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</si>
  <si>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</si>
  <si>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</si>
  <si>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</si>
  <si>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</si>
  <si>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</si>
  <si>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</si>
  <si>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</si>
  <si>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</si>
  <si>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</si>
  <si>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</si>
  <si>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</si>
  <si>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</si>
  <si>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</si>
  <si>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</si>
  <si>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</si>
  <si>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</si>
  <si>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</si>
  <si>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</si>
  <si>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</si>
  <si>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</si>
  <si>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</si>
  <si>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</si>
  <si>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</si>
  <si>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</si>
  <si>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</si>
  <si>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</si>
  <si>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</si>
  <si>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</si>
  <si>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</si>
  <si>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</si>
  <si>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</si>
  <si>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</si>
  <si>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</si>
  <si>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</si>
  <si>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</si>
  <si>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</si>
  <si>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</si>
  <si>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</si>
  <si>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</si>
  <si>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</si>
  <si>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</si>
  <si>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</si>
  <si>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</si>
  <si>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</si>
  <si>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</si>
  <si>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</si>
  <si>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</si>
  <si>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</si>
  <si>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</si>
  <si>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</si>
  <si>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</si>
  <si>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</si>
  <si>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</si>
  <si>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</si>
  <si>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</si>
  <si>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</si>
  <si>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</si>
  <si>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</si>
  <si>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</si>
  <si>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</si>
  <si>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</si>
  <si>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</si>
  <si>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</si>
  <si>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</si>
  <si>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</si>
  <si>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</si>
  <si>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</si>
  <si>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</si>
  <si>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</si>
  <si>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</si>
  <si>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</si>
  <si>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</si>
  <si>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</si>
  <si>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</si>
  <si>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</si>
  <si>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</si>
  <si>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</si>
  <si>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</si>
  <si>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</si>
  <si>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</si>
  <si>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</si>
  <si>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</si>
  <si>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</si>
  <si>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</si>
  <si>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</si>
  <si>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</si>
  <si>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</si>
  <si>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</si>
  <si>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</si>
  <si>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</si>
  <si>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</si>
  <si>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</si>
  <si>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</si>
  <si>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</si>
  <si>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</si>
  <si>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</si>
  <si>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</si>
  <si>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</si>
  <si>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</si>
  <si>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</si>
  <si>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</si>
  <si>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</si>
  <si>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</si>
  <si>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</si>
  <si>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</si>
  <si>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</si>
  <si>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</si>
  <si>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</si>
  <si>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</si>
  <si>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</si>
  <si>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</si>
  <si>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</si>
  <si>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</si>
  <si>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</si>
  <si>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</si>
  <si>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</si>
  <si>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</si>
  <si>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</si>
  <si>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</si>
  <si>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</si>
  <si>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</si>
  <si>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</si>
  <si>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</si>
  <si>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</si>
  <si>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</si>
  <si>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</si>
  <si>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</si>
  <si>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</si>
  <si>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</si>
  <si>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</si>
  <si>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</si>
  <si>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</si>
  <si>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</si>
  <si>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</si>
  <si>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</si>
  <si>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</si>
  <si>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</si>
  <si>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</si>
  <si>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</si>
  <si>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</si>
  <si>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</si>
  <si>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</si>
  <si>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</si>
  <si>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</si>
  <si>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</si>
  <si>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</si>
  <si>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</si>
  <si>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</si>
  <si>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</si>
  <si>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</si>
  <si>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</si>
  <si>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</si>
  <si>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</si>
  <si>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</si>
  <si>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</si>
  <si>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</si>
  <si>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</si>
  <si>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</si>
  <si>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</si>
  <si>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</si>
  <si>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</si>
  <si>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</si>
  <si>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</si>
  <si>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</si>
  <si>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</si>
  <si>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</si>
  <si>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</si>
  <si>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</si>
  <si>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</si>
  <si>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</si>
  <si>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</si>
  <si>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</si>
  <si>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</si>
  <si>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</si>
  <si>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</si>
  <si>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</si>
  <si>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</si>
  <si>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</si>
  <si>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</si>
  <si>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</si>
  <si>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</si>
  <si>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</si>
  <si>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</si>
  <si>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</si>
  <si>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</si>
  <si>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</si>
  <si>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</si>
  <si>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</si>
  <si>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</si>
  <si>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</si>
  <si>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</si>
  <si>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</si>
  <si>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</si>
  <si>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</si>
  <si>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</si>
  <si>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</si>
  <si>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</si>
  <si>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</si>
  <si>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</si>
  <si>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</si>
  <si>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</si>
  <si>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</si>
  <si>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</si>
  <si>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</si>
  <si>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</si>
  <si>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</si>
  <si>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</si>
  <si>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</si>
  <si>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</si>
  <si>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</si>
  <si>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</si>
  <si>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</si>
  <si>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</si>
  <si>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</si>
  <si>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</si>
  <si>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</si>
  <si>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</si>
  <si>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</si>
  <si>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</si>
  <si>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</si>
  <si>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</si>
  <si>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</si>
  <si>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</si>
  <si>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</si>
  <si>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</si>
  <si>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</si>
  <si>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</si>
  <si>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</si>
  <si>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</si>
  <si>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</si>
  <si>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</si>
  <si>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</si>
  <si>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</si>
  <si>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</si>
  <si>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</si>
  <si>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</si>
  <si>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</si>
  <si>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</si>
  <si>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</si>
  <si>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</si>
  <si>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</si>
  <si>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</si>
  <si>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</si>
  <si>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</si>
  <si>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</si>
  <si>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</si>
  <si>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</si>
  <si>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</si>
  <si>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</si>
  <si>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</si>
  <si>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</si>
  <si>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</si>
  <si>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</si>
  <si>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</si>
  <si>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</si>
  <si>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</si>
  <si>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</si>
  <si>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</si>
  <si>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</si>
  <si>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</si>
  <si>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</si>
  <si>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</si>
  <si>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</si>
  <si>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</si>
  <si>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</si>
  <si>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</si>
  <si>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</si>
  <si>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</si>
  <si>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</si>
  <si>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</si>
  <si>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</si>
  <si>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</si>
  <si>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</si>
  <si>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</si>
  <si>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</si>
  <si>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</si>
  <si>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</si>
  <si>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</si>
  <si>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</si>
  <si>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</si>
  <si>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</si>
  <si>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</si>
  <si>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</si>
  <si>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</si>
  <si>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</si>
  <si>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</si>
  <si>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</si>
  <si>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</si>
  <si>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</si>
  <si>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</si>
  <si>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</si>
  <si>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</si>
  <si>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</si>
  <si>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</si>
  <si>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</si>
  <si>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</si>
  <si>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</si>
  <si>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</si>
  <si>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</si>
  <si>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</si>
  <si>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</si>
  <si>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</si>
  <si>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</si>
  <si>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</si>
  <si>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</si>
  <si>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</si>
  <si>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</si>
  <si>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</si>
  <si>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</si>
  <si>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</si>
  <si>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</si>
  <si>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</si>
  <si>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</si>
  <si>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</si>
  <si>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</si>
  <si>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</si>
  <si>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</si>
  <si>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</si>
  <si>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</si>
  <si>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</si>
  <si>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</si>
  <si>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</si>
  <si>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</si>
  <si>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</si>
  <si>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</si>
  <si>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</si>
  <si>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</si>
  <si>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</si>
  <si>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</si>
  <si>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</si>
  <si>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</si>
  <si>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</si>
  <si>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</si>
  <si>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</si>
  <si>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</si>
  <si>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</si>
  <si>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</si>
  <si>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</si>
  <si>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</si>
  <si>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</si>
  <si>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</si>
  <si>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</si>
  <si>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</si>
  <si>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</si>
  <si>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</si>
  <si>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</si>
  <si>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</si>
  <si>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</si>
  <si>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</si>
  <si>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</si>
  <si>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</si>
  <si>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</si>
  <si>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</si>
  <si>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</si>
  <si>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</si>
  <si>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</si>
  <si>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</si>
  <si>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</si>
  <si>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</si>
  <si>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</si>
  <si>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</si>
  <si>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</si>
  <si>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</si>
  <si>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</si>
  <si>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</si>
  <si>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</si>
  <si>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</si>
  <si>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</si>
  <si>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</si>
  <si>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</si>
  <si>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</si>
  <si>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</si>
  <si>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</si>
  <si>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</si>
  <si>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</si>
  <si>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</si>
  <si>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</si>
  <si>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</si>
  <si>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</si>
  <si>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</si>
  <si>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</si>
  <si>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</si>
  <si>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</si>
  <si>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</si>
  <si>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</si>
  <si>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</si>
  <si>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</si>
  <si>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</si>
  <si>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</si>
  <si>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</si>
  <si>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</si>
  <si>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</si>
  <si>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</si>
  <si>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</si>
  <si>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</si>
  <si>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</si>
  <si>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</si>
  <si>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</si>
  <si>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</si>
  <si>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</si>
  <si>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</si>
  <si>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</si>
  <si>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</si>
  <si>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</si>
  <si>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</si>
  <si>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</si>
  <si>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</si>
  <si>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</si>
  <si>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</si>
  <si>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</si>
  <si>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</si>
  <si>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</si>
  <si>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</si>
  <si>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</si>
  <si>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</si>
  <si>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</si>
  <si>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</si>
  <si>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</si>
  <si>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</si>
  <si>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</si>
  <si>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</si>
  <si>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</si>
  <si>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</si>
  <si>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</si>
  <si>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</si>
  <si>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</si>
  <si>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</si>
  <si>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</si>
  <si>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</si>
  <si>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</si>
  <si>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</si>
  <si>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</si>
  <si>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</si>
  <si>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</si>
  <si>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</si>
  <si>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</si>
  <si>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</si>
  <si>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</si>
  <si>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</si>
  <si>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</si>
  <si>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</si>
  <si>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</si>
  <si>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</si>
  <si>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</si>
  <si>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</si>
  <si>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</si>
  <si>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</si>
  <si>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</si>
  <si>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</si>
  <si>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</si>
  <si>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</si>
  <si>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</si>
  <si>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</si>
  <si>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</si>
  <si>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</si>
  <si>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</si>
  <si>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</si>
  <si>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</si>
  <si>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</si>
  <si>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</si>
  <si>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</si>
  <si>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</si>
  <si>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</si>
  <si>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</si>
  <si>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</si>
  <si>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</si>
  <si>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</si>
  <si>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</si>
  <si>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</si>
  <si>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</si>
  <si>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</si>
  <si>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</si>
  <si>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</si>
  <si>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</si>
  <si>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</si>
  <si>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</si>
  <si>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</si>
  <si>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</si>
  <si>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</si>
  <si>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</si>
  <si>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</si>
  <si>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</si>
  <si>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</si>
  <si>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</si>
  <si>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</si>
  <si>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</si>
  <si>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</si>
  <si>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</si>
  <si>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</si>
  <si>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</si>
  <si>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</si>
  <si>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</si>
  <si>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</si>
  <si>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</si>
  <si>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</si>
  <si>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</si>
  <si>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</si>
  <si>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</si>
  <si>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</si>
  <si>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</si>
  <si>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</si>
  <si>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</si>
  <si>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</si>
  <si>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</si>
  <si>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</si>
  <si>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</si>
  <si>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</si>
  <si>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</si>
  <si>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</si>
  <si>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</si>
  <si>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</si>
  <si>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</si>
  <si>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</si>
  <si>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</si>
  <si>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</si>
  <si>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</si>
  <si>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</si>
  <si>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</si>
  <si>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</si>
  <si>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</si>
  <si>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</si>
  <si>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</si>
  <si>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</si>
  <si>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</si>
  <si>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</si>
  <si>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</si>
  <si>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</si>
  <si>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</si>
  <si>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</si>
  <si>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</si>
  <si>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</si>
  <si>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</si>
  <si>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</si>
  <si>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</si>
  <si>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</si>
  <si>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</si>
  <si>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</si>
  <si>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</si>
  <si>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</si>
  <si>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</si>
  <si>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</si>
  <si>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</si>
  <si>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</si>
  <si>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</si>
  <si>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</si>
  <si>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</si>
  <si>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</si>
  <si>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</si>
  <si>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</si>
  <si>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</si>
  <si>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</si>
  <si>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</si>
  <si>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</si>
  <si>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</si>
  <si>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</si>
  <si>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</si>
  <si>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</si>
  <si>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</si>
  <si>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</si>
  <si>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</si>
  <si>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</si>
  <si>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</si>
  <si>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</si>
  <si>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</si>
  <si>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</si>
  <si>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</si>
  <si>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</si>
  <si>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</si>
  <si>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</si>
  <si>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</si>
  <si>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</si>
  <si>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</si>
  <si>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</si>
  <si>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</si>
  <si>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</si>
  <si>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</si>
  <si>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</si>
  <si>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</si>
  <si>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</si>
  <si>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</si>
  <si>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</si>
  <si>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</si>
  <si>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</si>
  <si>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</si>
  <si>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</si>
  <si>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</si>
  <si>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</si>
  <si>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</si>
  <si>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</si>
  <si>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</si>
  <si>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</si>
  <si>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</si>
  <si>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</si>
  <si>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</si>
  <si>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</si>
  <si>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</si>
  <si>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</si>
  <si>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</si>
  <si>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</si>
  <si>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</si>
  <si>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</si>
  <si>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</si>
  <si>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</si>
  <si>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</si>
  <si>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</si>
  <si>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</si>
  <si>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</si>
  <si>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</si>
  <si>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</si>
  <si>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</si>
  <si>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</si>
  <si>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</si>
  <si>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</si>
  <si>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</si>
  <si>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</si>
  <si>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</si>
  <si>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</si>
  <si>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</si>
  <si>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</si>
  <si>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</si>
  <si>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</si>
  <si>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</si>
  <si>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</si>
  <si>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</si>
  <si>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</si>
  <si>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</si>
  <si>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</si>
  <si>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</si>
  <si>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</si>
  <si>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</si>
  <si>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</si>
  <si>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</si>
  <si>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</si>
  <si>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</si>
  <si>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</si>
  <si>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</si>
  <si>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</si>
  <si>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</si>
  <si>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</si>
  <si>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</si>
  <si>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</si>
  <si>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</si>
  <si>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</si>
  <si>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</si>
  <si>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</si>
  <si>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</si>
  <si>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</si>
  <si>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</si>
  <si>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</si>
  <si>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</si>
  <si>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</si>
  <si>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</si>
  <si>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</si>
  <si>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</si>
  <si>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</si>
  <si>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</si>
  <si>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</si>
  <si>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</si>
  <si>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</si>
  <si>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</si>
  <si>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</si>
  <si>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</si>
  <si>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</si>
  <si>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</si>
  <si>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</si>
  <si>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</si>
  <si>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</si>
  <si>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</si>
  <si>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</si>
  <si>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</si>
  <si>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</si>
  <si>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</si>
  <si>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</si>
  <si>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</si>
  <si>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</si>
  <si>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</si>
  <si>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</si>
  <si>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</si>
  <si>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</si>
  <si>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</si>
  <si>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</si>
  <si>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</si>
  <si>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</si>
  <si>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</si>
  <si>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</si>
  <si>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</si>
  <si>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</si>
  <si>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</si>
  <si>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</si>
  <si>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</si>
  <si>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</si>
  <si>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</si>
  <si>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</si>
  <si>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</si>
  <si>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</si>
  <si>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</si>
  <si>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</si>
  <si>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</si>
  <si>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</si>
  <si>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</si>
  <si>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</si>
  <si>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</si>
  <si>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</si>
  <si>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</si>
  <si>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</si>
  <si>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</si>
  <si>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</si>
  <si>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</si>
  <si>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</si>
  <si>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</si>
  <si>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</si>
  <si>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</si>
  <si>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</si>
  <si>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</si>
  <si>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</si>
  <si>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</si>
  <si>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</si>
  <si>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</si>
  <si>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</si>
  <si>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</si>
  <si>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</si>
  <si>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</si>
  <si>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</si>
  <si>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</si>
  <si>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</si>
  <si>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</si>
  <si>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</si>
  <si>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</si>
  <si>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</si>
  <si>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</si>
  <si>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</si>
  <si>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</si>
  <si>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</si>
  <si>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</si>
  <si>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</si>
  <si>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</si>
  <si>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</si>
  <si>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</si>
  <si>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</si>
  <si>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</si>
  <si>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</si>
  <si>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</si>
  <si>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</si>
  <si>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</si>
  <si>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</si>
  <si>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</si>
  <si>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</si>
  <si>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</si>
  <si>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</si>
  <si>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</si>
  <si>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</si>
  <si>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</si>
  <si>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</si>
  <si>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</si>
  <si>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</si>
  <si>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</si>
  <si>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</si>
  <si>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</si>
  <si>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</si>
  <si>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</si>
  <si>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</si>
  <si>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</si>
  <si>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</si>
  <si>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</si>
  <si>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</si>
  <si>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</si>
  <si>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</si>
  <si>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</si>
  <si>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</si>
  <si>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</si>
  <si>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</si>
  <si>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</si>
  <si>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</si>
  <si>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</si>
  <si>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</si>
  <si>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</si>
  <si>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</si>
  <si>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</si>
  <si>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</si>
  <si>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</si>
  <si>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</si>
  <si>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</si>
  <si>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</si>
  <si>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</si>
  <si>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</si>
  <si>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</si>
  <si>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</si>
  <si>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</si>
  <si>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</si>
  <si>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</si>
  <si>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</si>
  <si>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</si>
  <si>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</si>
  <si>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</si>
  <si>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</si>
  <si>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</si>
  <si>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</si>
  <si>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</si>
  <si>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</si>
  <si>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</si>
  <si>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</si>
  <si>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</si>
  <si>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</si>
  <si>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</si>
  <si>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</si>
  <si>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</si>
  <si>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</si>
  <si>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</si>
  <si>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</si>
  <si>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</si>
  <si>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</si>
  <si>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</si>
  <si>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</si>
  <si>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</si>
  <si>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</si>
  <si>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</si>
  <si>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</si>
  <si>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</si>
  <si>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</si>
  <si>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</si>
  <si>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</si>
  <si>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</si>
  <si>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</si>
  <si>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</si>
  <si>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</si>
  <si>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</si>
  <si>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</si>
  <si>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</si>
  <si>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</si>
  <si>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</si>
  <si>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</si>
  <si>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</si>
  <si>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</si>
  <si>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</si>
  <si>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</si>
  <si>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</si>
  <si>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</si>
  <si>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</si>
  <si>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</si>
  <si>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</si>
  <si>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</si>
  <si>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</si>
  <si>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</si>
  <si>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</si>
  <si>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</si>
  <si>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</si>
  <si>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</si>
  <si>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</si>
  <si>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</si>
  <si>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</si>
  <si>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</si>
  <si>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</si>
  <si>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</si>
  <si>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</si>
  <si>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</si>
  <si>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</si>
  <si>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</si>
  <si>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</si>
  <si>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</si>
  <si>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</si>
  <si>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</si>
  <si>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</si>
  <si>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</si>
  <si>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</si>
  <si>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</si>
  <si>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</si>
  <si>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</si>
  <si>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</si>
  <si>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</si>
  <si>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</si>
  <si>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</si>
  <si>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</si>
  <si>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</si>
  <si>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</si>
  <si>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</si>
  <si>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</si>
  <si>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</si>
  <si>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</si>
  <si>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</si>
  <si>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</si>
  <si>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</si>
  <si>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</si>
  <si>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</si>
  <si>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</si>
  <si>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</si>
  <si>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</si>
  <si>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</si>
  <si>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</si>
  <si>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</si>
  <si>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</si>
  <si>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</si>
  <si>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</si>
  <si>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</si>
  <si>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</si>
  <si>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</si>
  <si>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</si>
  <si>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</si>
  <si>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</si>
  <si>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</si>
  <si>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</si>
  <si>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</si>
  <si>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</si>
  <si>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</si>
  <si>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</si>
  <si>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</si>
  <si>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</si>
  <si>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</si>
  <si>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</si>
  <si>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</si>
  <si>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</si>
  <si>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</si>
  <si>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</si>
  <si>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</si>
  <si>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</si>
  <si>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</si>
  <si>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</si>
  <si>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</si>
  <si>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</si>
  <si>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</si>
  <si>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</si>
  <si>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</si>
  <si>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</si>
  <si>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</si>
  <si>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</si>
  <si>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</si>
  <si>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</si>
  <si>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</si>
  <si>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</si>
  <si>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</si>
  <si>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</si>
  <si>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</si>
  <si>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</si>
  <si>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</si>
  <si>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</si>
  <si>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</si>
  <si>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</si>
  <si>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</si>
  <si>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</si>
  <si>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</si>
  <si>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</si>
  <si>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</si>
  <si>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</si>
  <si>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</si>
  <si>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</si>
  <si>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</si>
  <si>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</si>
  <si>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</si>
  <si>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</si>
  <si>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</si>
  <si>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</si>
  <si>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</si>
  <si>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</si>
  <si>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</si>
  <si>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</si>
  <si>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</si>
  <si>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</si>
  <si>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</si>
  <si>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</si>
  <si>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</si>
  <si>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</si>
  <si>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</si>
  <si>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</si>
  <si>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</si>
  <si>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</si>
  <si>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</si>
  <si>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</si>
  <si>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</si>
  <si>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</si>
  <si>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</si>
  <si>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</si>
  <si>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</si>
  <si>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</si>
  <si>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</si>
  <si>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</si>
  <si>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</si>
  <si>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</si>
  <si>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</si>
  <si>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</si>
  <si>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</si>
  <si>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</si>
  <si>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</si>
  <si>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</si>
  <si>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</si>
  <si>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</si>
  <si>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</si>
  <si>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</si>
  <si>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</si>
  <si>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</si>
  <si>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</si>
  <si>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</si>
  <si>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</si>
  <si>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</si>
  <si>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</si>
  <si>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</si>
  <si>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</si>
  <si>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</si>
  <si>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</si>
  <si>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</si>
  <si>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</si>
  <si>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</si>
  <si>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</si>
  <si>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</si>
  <si>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</si>
  <si>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</si>
  <si>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</si>
  <si>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</si>
  <si>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</si>
  <si>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</si>
  <si>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</si>
  <si>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</si>
  <si>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</si>
  <si>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</si>
  <si>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</si>
  <si>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</si>
  <si>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</si>
  <si>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</si>
  <si>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</si>
  <si>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</si>
  <si>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</si>
  <si>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</si>
  <si>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</si>
  <si>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</si>
  <si>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</si>
  <si>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</si>
  <si>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</si>
  <si>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</si>
  <si>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</si>
  <si>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</si>
  <si>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</si>
  <si>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</si>
  <si>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</si>
  <si>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</si>
  <si>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</si>
  <si>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</si>
  <si>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</si>
  <si>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</si>
  <si>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</si>
  <si>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</si>
  <si>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</si>
  <si>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</si>
  <si>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</si>
  <si>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</si>
  <si>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</si>
  <si>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</si>
  <si>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</si>
  <si>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</si>
  <si>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</si>
  <si>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</si>
  <si>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</si>
  <si>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</si>
  <si>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</si>
  <si>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</si>
  <si>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</si>
  <si>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</si>
  <si>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</si>
  <si>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</si>
  <si>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</si>
  <si>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</si>
  <si>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</si>
  <si>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</si>
  <si>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</si>
  <si>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</si>
  <si>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</si>
  <si>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</si>
  <si>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</si>
  <si>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</si>
  <si>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</si>
  <si>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</si>
  <si>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</si>
  <si>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</si>
  <si>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</si>
  <si>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</si>
  <si>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</si>
  <si>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</si>
  <si>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</si>
  <si>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</si>
  <si>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</si>
  <si>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</si>
  <si>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</si>
  <si>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</si>
  <si>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</si>
  <si>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</si>
  <si>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</si>
  <si>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</si>
  <si>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</si>
  <si>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</si>
  <si>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</si>
  <si>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</si>
  <si>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</si>
  <si>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</si>
  <si>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</si>
  <si>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</si>
  <si>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</si>
  <si>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</si>
  <si>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</si>
  <si>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</si>
  <si>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</si>
  <si>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</si>
  <si>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</si>
  <si>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</si>
  <si>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</si>
  <si>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</si>
  <si>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</si>
  <si>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</si>
  <si>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</si>
  <si>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</si>
  <si>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</si>
  <si>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</si>
  <si>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</si>
  <si>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</si>
  <si>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</si>
  <si>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</si>
  <si>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</si>
  <si>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</si>
  <si>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</si>
  <si>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</si>
  <si>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</si>
  <si>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</si>
  <si>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</si>
  <si>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</si>
  <si>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</si>
  <si>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</si>
  <si>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</si>
  <si>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</si>
  <si>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</si>
  <si>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</si>
  <si>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</si>
  <si>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</si>
  <si>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</si>
  <si>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</si>
  <si>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</si>
  <si>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</si>
  <si>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</si>
  <si>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</si>
  <si>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</si>
  <si>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</si>
  <si>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</si>
  <si>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</si>
  <si>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</si>
  <si>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</si>
  <si>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</si>
  <si>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</si>
  <si>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</si>
  <si>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</si>
  <si>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</si>
  <si>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</si>
  <si>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</si>
  <si>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</si>
  <si>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</si>
  <si>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</si>
  <si>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</si>
  <si>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</si>
  <si>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</si>
  <si>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</si>
  <si>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</si>
  <si>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</si>
  <si>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</si>
  <si>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</si>
  <si>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</si>
  <si>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</si>
  <si>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</si>
  <si>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</si>
  <si>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</si>
  <si>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</si>
  <si>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</si>
  <si>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</si>
  <si>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</si>
  <si>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</si>
  <si>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</si>
  <si>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</si>
  <si>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</si>
  <si>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</si>
  <si>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</si>
  <si>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</si>
  <si>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</si>
  <si>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</si>
  <si>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</si>
  <si>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</si>
  <si>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</si>
  <si>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</si>
  <si>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</si>
  <si>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</si>
  <si>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</si>
  <si>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</si>
  <si>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</si>
  <si>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</si>
  <si>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</si>
  <si>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</si>
  <si>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</si>
  <si>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</si>
  <si>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</si>
  <si>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</si>
  <si>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</si>
  <si>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</si>
  <si>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</si>
  <si>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</si>
  <si>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</si>
  <si>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</si>
  <si>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</si>
  <si>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</si>
  <si>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</si>
  <si>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</si>
  <si>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</si>
  <si>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</si>
  <si>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</si>
  <si>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</si>
  <si>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</si>
  <si>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</si>
  <si>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</si>
  <si>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</si>
  <si>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</si>
  <si>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</si>
  <si>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</si>
  <si>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</si>
  <si>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</si>
  <si>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</si>
  <si>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</si>
  <si>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</si>
  <si>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</si>
  <si>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</si>
  <si>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</si>
  <si>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</si>
  <si>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</si>
  <si>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</si>
  <si>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</si>
  <si>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</si>
  <si>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</si>
  <si>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</si>
  <si>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</si>
  <si>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</si>
  <si>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</si>
  <si>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</si>
  <si>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</si>
  <si>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</si>
  <si>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</si>
  <si>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</si>
  <si>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</si>
  <si>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</si>
  <si>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</si>
  <si>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</si>
  <si>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</si>
  <si>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</si>
  <si>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</si>
  <si>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</si>
  <si>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</si>
  <si>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</si>
  <si>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</si>
  <si>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</si>
  <si>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</si>
  <si>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</si>
  <si>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</si>
  <si>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</si>
  <si>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</si>
  <si>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</si>
  <si>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</si>
  <si>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</si>
  <si>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</si>
  <si>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</si>
  <si>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</si>
  <si>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</si>
  <si>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</si>
  <si>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</si>
  <si>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</si>
  <si>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</si>
  <si>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</si>
  <si>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</si>
  <si>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</si>
  <si>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</si>
  <si>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</si>
  <si>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</si>
  <si>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</si>
  <si>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</si>
  <si>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</si>
  <si>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</si>
  <si>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</si>
  <si>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</si>
  <si>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</si>
  <si>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</si>
  <si>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</si>
  <si>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</si>
  <si>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</si>
  <si>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</si>
  <si>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</si>
  <si>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</si>
  <si>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</si>
  <si>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</si>
  <si>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</si>
  <si>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</si>
  <si>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</si>
  <si>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</si>
  <si>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</si>
  <si>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</si>
  <si>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</si>
  <si>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</si>
  <si>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</si>
  <si>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</si>
  <si>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</si>
  <si>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</si>
  <si>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</si>
  <si>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</si>
  <si>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</si>
  <si>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</si>
  <si>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</si>
  <si>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</si>
  <si>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</si>
  <si>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</si>
  <si>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</si>
  <si>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</si>
  <si>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</si>
  <si>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</si>
  <si>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</si>
  <si>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</si>
  <si>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</si>
  <si>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</si>
  <si>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</si>
  <si>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</si>
  <si>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</si>
  <si>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</si>
  <si>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</si>
  <si>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</si>
  <si>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</si>
  <si>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</si>
  <si>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</si>
  <si>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</si>
  <si>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</si>
  <si>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</si>
  <si>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</si>
  <si>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</si>
  <si>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</si>
  <si>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</si>
  <si>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</si>
  <si>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</si>
  <si>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</si>
  <si>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</si>
  <si>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</si>
  <si>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</si>
  <si>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</si>
  <si>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</si>
  <si>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</si>
  <si>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</si>
  <si>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</si>
  <si>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</si>
  <si>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</si>
  <si>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</si>
  <si>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</si>
  <si>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</si>
  <si>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</si>
  <si>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</si>
  <si>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</si>
  <si>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</si>
  <si>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</si>
  <si>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</si>
  <si>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</si>
  <si>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</si>
  <si>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</si>
  <si>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</si>
  <si>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</si>
  <si>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</si>
  <si>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</si>
  <si>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</si>
  <si>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</si>
  <si>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</si>
  <si>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</si>
  <si>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</si>
  <si>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</si>
  <si>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</si>
  <si>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</si>
  <si>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</si>
  <si>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</si>
  <si>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</si>
  <si>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</si>
  <si>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</si>
  <si>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</si>
  <si>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</si>
  <si>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</si>
  <si>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</si>
  <si>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</si>
  <si>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</si>
  <si>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</si>
  <si>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</si>
  <si>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</si>
  <si>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</si>
  <si>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</si>
  <si>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</si>
  <si>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</si>
  <si>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</si>
  <si>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</si>
  <si>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</si>
  <si>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</si>
  <si>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</si>
  <si>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</si>
  <si>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</si>
  <si>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</si>
  <si>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</si>
  <si>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</si>
  <si>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</si>
  <si>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</si>
  <si>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</si>
  <si>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</si>
  <si>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</si>
  <si>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</si>
  <si>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</si>
  <si>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</si>
  <si>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</si>
  <si>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</si>
  <si>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</si>
  <si>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</si>
  <si>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</si>
  <si>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</si>
  <si>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</si>
  <si>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</si>
  <si>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</si>
  <si>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</si>
  <si>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</si>
  <si>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</si>
  <si>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</si>
  <si>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</si>
  <si>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</si>
  <si>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</si>
  <si>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</si>
  <si>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</si>
  <si>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</si>
  <si>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</si>
  <si>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</si>
  <si>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</si>
  <si>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</si>
  <si>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</si>
  <si>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</si>
  <si>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</si>
  <si>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</si>
  <si>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</si>
  <si>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</si>
  <si>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</si>
  <si>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</si>
  <si>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</si>
  <si>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</si>
  <si>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</si>
  <si>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</si>
  <si>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</si>
  <si>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</si>
  <si>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</si>
  <si>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</si>
  <si>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</si>
  <si>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</si>
  <si>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</si>
  <si>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</si>
  <si>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</si>
  <si>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</si>
  <si>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</si>
  <si>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</si>
  <si>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</si>
  <si>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</si>
  <si>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</si>
  <si>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</si>
  <si>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</si>
  <si>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</si>
  <si>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</si>
  <si>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</si>
  <si>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</si>
  <si>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</si>
  <si>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</si>
  <si>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</si>
  <si>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</si>
  <si>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</si>
  <si>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</si>
  <si>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</si>
  <si>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</si>
  <si>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</si>
  <si>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</si>
  <si>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</si>
  <si>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</si>
  <si>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</si>
  <si>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</si>
  <si>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</si>
  <si>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</si>
  <si>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</si>
  <si>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</si>
  <si>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</si>
  <si>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</si>
  <si>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</si>
  <si>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</si>
  <si>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</si>
  <si>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</si>
  <si>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</si>
  <si>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</si>
  <si>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</si>
  <si>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</si>
  <si>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</si>
  <si>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</si>
  <si>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</si>
  <si>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</si>
  <si>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</si>
  <si>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</si>
  <si>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</si>
  <si>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</si>
  <si>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</si>
  <si>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</si>
  <si>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</si>
  <si>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</si>
  <si>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</si>
  <si>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</si>
  <si>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</si>
  <si>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</si>
  <si>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</si>
  <si>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</si>
  <si>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</si>
  <si>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</si>
  <si>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</si>
  <si>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</si>
  <si>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</si>
  <si>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</si>
  <si>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</si>
  <si>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</si>
  <si>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</si>
  <si>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</si>
  <si>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</si>
  <si>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</si>
  <si>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</si>
  <si>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</si>
  <si>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</si>
  <si>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</si>
  <si>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</si>
  <si>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</si>
  <si>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</si>
  <si>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</si>
  <si>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</si>
  <si>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</si>
  <si>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</si>
  <si>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</si>
  <si>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</si>
  <si>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</si>
  <si>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</si>
  <si>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</si>
  <si>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</si>
  <si>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</si>
  <si>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</si>
  <si>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</si>
  <si>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</si>
  <si>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</si>
  <si>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</si>
  <si>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</si>
  <si>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</si>
  <si>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</si>
  <si>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</si>
  <si>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</si>
  <si>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</si>
  <si>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</si>
  <si>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</si>
  <si>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</si>
  <si>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</si>
  <si>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</si>
  <si>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</si>
  <si>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</si>
  <si>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</si>
  <si>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</si>
  <si>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</si>
  <si>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</si>
  <si>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</si>
  <si>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</si>
  <si>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</si>
  <si>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</si>
  <si>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</si>
  <si>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</si>
  <si>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</si>
  <si>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</si>
  <si>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</si>
  <si>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</si>
  <si>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</si>
  <si>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</si>
  <si>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</si>
  <si>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</si>
  <si>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</si>
  <si>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</si>
  <si>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</si>
  <si>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</si>
  <si>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</si>
  <si>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</si>
  <si>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</si>
  <si>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</si>
  <si>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</si>
  <si>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</si>
  <si>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</si>
  <si>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</si>
  <si>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</si>
  <si>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</si>
  <si>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</si>
  <si>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</si>
  <si>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</si>
  <si>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</si>
  <si>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</si>
  <si>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</si>
  <si>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</si>
  <si>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</si>
  <si>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</si>
  <si>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</si>
  <si>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</si>
  <si>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</si>
  <si>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</si>
  <si>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</si>
  <si>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</si>
  <si>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</si>
  <si>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</si>
  <si>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</si>
  <si>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</si>
  <si>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</si>
  <si>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</si>
  <si>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</si>
  <si>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</si>
  <si>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</si>
  <si>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</si>
  <si>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</si>
  <si>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</si>
  <si>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</si>
  <si>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</si>
  <si>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</si>
  <si>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</si>
  <si>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</si>
  <si>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</si>
  <si>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</si>
  <si>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</si>
  <si>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</si>
  <si>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</si>
  <si>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</si>
  <si>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</si>
  <si>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</si>
  <si>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</si>
  <si>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</si>
  <si>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</si>
  <si>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</si>
  <si>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</si>
  <si>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</si>
  <si>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</si>
  <si>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</si>
  <si>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</si>
  <si>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</si>
  <si>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</si>
  <si>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</si>
  <si>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</si>
  <si>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</si>
  <si>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</si>
  <si>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</si>
  <si>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</si>
  <si>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</si>
  <si>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</si>
  <si>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</si>
  <si>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</si>
  <si>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</si>
  <si>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</si>
  <si>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</si>
  <si>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</si>
  <si>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</si>
  <si>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</si>
  <si>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</si>
  <si>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</si>
  <si>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</si>
  <si>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</si>
  <si>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</si>
  <si>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</si>
  <si>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</si>
  <si>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</si>
  <si>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</si>
  <si>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</si>
  <si>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</si>
  <si>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</si>
  <si>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</si>
  <si>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</si>
  <si>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</si>
  <si>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</si>
  <si>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</si>
  <si>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</si>
  <si>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</si>
  <si>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</si>
  <si>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</si>
  <si>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</si>
  <si>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</si>
  <si>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</si>
  <si>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</si>
  <si>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</si>
  <si>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</si>
  <si>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</si>
  <si>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</si>
  <si>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</si>
  <si>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</si>
  <si>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</si>
  <si>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</si>
  <si>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</si>
  <si>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</si>
  <si>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</si>
  <si>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</si>
  <si>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</si>
  <si>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</si>
  <si>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</si>
  <si>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</si>
  <si>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</si>
  <si>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</si>
  <si>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</si>
  <si>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</si>
  <si>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</si>
  <si>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</si>
  <si>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</si>
  <si>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</si>
  <si>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</si>
  <si>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</si>
  <si>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</si>
  <si>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</si>
  <si>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</si>
  <si>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</si>
  <si>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</si>
  <si>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</si>
  <si>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</si>
  <si>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</si>
  <si>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</si>
  <si>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</si>
  <si>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</si>
  <si>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</si>
  <si>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</si>
  <si>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</si>
  <si>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</si>
  <si>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</si>
  <si>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</si>
  <si>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</si>
  <si>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</si>
  <si>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</si>
  <si>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</si>
  <si>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</si>
  <si>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</si>
  <si>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</si>
  <si>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</si>
  <si>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</si>
  <si>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</si>
  <si>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</si>
  <si>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</si>
  <si>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</si>
  <si>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</si>
  <si>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</si>
  <si>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</si>
  <si>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</si>
  <si>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</si>
  <si>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</si>
  <si>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</si>
  <si>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</si>
  <si>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</si>
  <si>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</si>
  <si>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</si>
  <si>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</si>
  <si>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</si>
  <si>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</si>
  <si>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</si>
  <si>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</si>
  <si>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</si>
  <si>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</si>
  <si>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</si>
  <si>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</si>
  <si>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</si>
  <si>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</si>
  <si>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</si>
  <si>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</si>
  <si>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</si>
  <si>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</si>
  <si>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</si>
  <si>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</si>
  <si>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</si>
  <si>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</si>
  <si>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</si>
  <si>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</si>
  <si>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</si>
  <si>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</si>
  <si>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</si>
  <si>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</si>
  <si>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</si>
  <si>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</si>
  <si>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</si>
  <si>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</si>
  <si>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</si>
  <si>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</si>
  <si>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</si>
  <si>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</si>
  <si>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</si>
  <si>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</si>
  <si>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</si>
  <si>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</si>
  <si>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</si>
  <si>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</si>
  <si>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</si>
  <si>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</si>
  <si>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</si>
  <si>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</si>
  <si>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</si>
  <si>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</si>
  <si>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</si>
  <si>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</si>
  <si>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</si>
  <si>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</si>
  <si>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</si>
  <si>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</si>
  <si>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</si>
  <si>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</si>
  <si>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</si>
  <si>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</si>
  <si>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</si>
  <si>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</si>
  <si>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</si>
  <si>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</si>
  <si>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</si>
  <si>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</si>
  <si>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</si>
  <si>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</si>
  <si>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</si>
  <si>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</si>
  <si>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</si>
  <si>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</si>
  <si>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</si>
  <si>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</si>
  <si>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</si>
  <si>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</si>
  <si>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</si>
  <si>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</si>
  <si>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</si>
  <si>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</si>
  <si>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</si>
  <si>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</si>
  <si>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</si>
  <si>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</si>
  <si>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</si>
  <si>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</si>
  <si>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</si>
  <si>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</si>
  <si>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</si>
  <si>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</si>
  <si>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</si>
  <si>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</si>
  <si>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</si>
  <si>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</si>
  <si>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</si>
  <si>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</si>
  <si>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</si>
  <si>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</si>
  <si>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</si>
  <si>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</si>
  <si>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</si>
  <si>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</si>
  <si>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</si>
  <si>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</si>
  <si>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</si>
  <si>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</si>
  <si>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</si>
  <si>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</si>
  <si>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</si>
  <si>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</si>
  <si>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</si>
  <si>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</si>
  <si>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</si>
  <si>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</si>
  <si>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</si>
  <si>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</si>
  <si>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</si>
  <si>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</si>
  <si>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</si>
  <si>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</si>
  <si>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</si>
  <si>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</si>
  <si>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</si>
  <si>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</si>
  <si>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</si>
  <si>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</si>
  <si>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</si>
  <si>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</si>
  <si>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</si>
  <si>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</si>
  <si>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</si>
  <si>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</si>
  <si>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</si>
  <si>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</si>
  <si>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</si>
  <si>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</si>
  <si>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</si>
  <si>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</si>
  <si>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</si>
  <si>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</si>
  <si>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</si>
  <si>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</si>
  <si>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</si>
  <si>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</si>
  <si>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</si>
  <si>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</si>
  <si>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</si>
  <si>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</si>
  <si>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</si>
  <si>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</si>
  <si>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</si>
  <si>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</si>
  <si>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</si>
  <si>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</si>
  <si>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</si>
  <si>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</si>
  <si>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</si>
  <si>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</si>
  <si>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</si>
  <si>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</si>
  <si>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</si>
  <si>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</si>
  <si>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</si>
  <si>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</si>
  <si>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</si>
  <si>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</si>
  <si>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</si>
  <si>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</si>
  <si>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</si>
  <si>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</si>
  <si>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</si>
  <si>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</si>
  <si>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</si>
  <si>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</si>
  <si>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</si>
  <si>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</si>
  <si>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</si>
  <si>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</si>
  <si>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</si>
  <si>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</si>
  <si>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</si>
  <si>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</si>
  <si>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</si>
  <si>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</si>
  <si>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</si>
  <si>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</si>
  <si>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</si>
  <si>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</si>
  <si>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</si>
  <si>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</si>
  <si>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</si>
  <si>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</si>
  <si>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</si>
  <si>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</si>
  <si>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</si>
  <si>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</si>
  <si>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</si>
  <si>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</si>
  <si>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</si>
  <si>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</si>
  <si>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</si>
  <si>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</si>
  <si>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</si>
  <si>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</si>
  <si>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</si>
  <si>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</si>
  <si>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</si>
  <si>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</si>
  <si>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</si>
  <si>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</si>
  <si>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</si>
  <si>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</si>
  <si>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</si>
  <si>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</si>
  <si>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</si>
  <si>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</si>
  <si>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</si>
  <si>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</si>
  <si>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</si>
  <si>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</si>
  <si>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</si>
  <si>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</si>
  <si>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</si>
  <si>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</si>
  <si>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</si>
  <si>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</si>
  <si>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</si>
  <si>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</si>
  <si>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</si>
  <si>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</si>
  <si>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</si>
  <si>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</si>
  <si>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</si>
  <si>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</si>
  <si>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</si>
  <si>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</si>
  <si>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</si>
  <si>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</si>
  <si>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</si>
  <si>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</si>
  <si>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</si>
  <si>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</si>
  <si>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</si>
  <si>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</si>
  <si>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</si>
  <si>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</si>
  <si>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</si>
  <si>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</si>
  <si>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</si>
  <si>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</si>
  <si>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</si>
  <si>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</si>
  <si>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</si>
  <si>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</si>
  <si>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</si>
  <si>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</si>
  <si>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</si>
  <si>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</si>
  <si>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</si>
  <si>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</si>
  <si>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</si>
  <si>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</si>
  <si>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</si>
  <si>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</si>
  <si>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</si>
  <si>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</si>
  <si>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</si>
  <si>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</si>
  <si>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</si>
  <si>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</si>
  <si>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</si>
  <si>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</si>
  <si>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</si>
  <si>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</si>
  <si>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</si>
  <si>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</si>
  <si>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</si>
  <si>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</si>
  <si>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</si>
  <si>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</si>
  <si>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</si>
  <si>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</si>
  <si>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</si>
  <si>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</si>
  <si>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</si>
  <si>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</si>
  <si>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</si>
  <si>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</si>
  <si>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</si>
  <si>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</si>
  <si>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</si>
  <si>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</si>
  <si>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</si>
  <si>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</si>
  <si>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</si>
  <si>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</si>
  <si>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</si>
  <si>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</si>
  <si>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</si>
  <si>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</si>
  <si>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</si>
  <si>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</si>
  <si>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</si>
  <si>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</si>
  <si>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</si>
  <si>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</si>
  <si>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</si>
  <si>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</si>
  <si>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</si>
  <si>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</si>
  <si>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</si>
  <si>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</si>
  <si>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</si>
  <si>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</si>
  <si>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</si>
  <si>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</si>
  <si>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</si>
  <si>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</si>
  <si>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</si>
  <si>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</si>
  <si>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</si>
  <si>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</si>
  <si>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</si>
  <si>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</si>
  <si>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</si>
  <si>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</si>
  <si>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</si>
  <si>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</si>
  <si>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</si>
  <si>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</si>
  <si>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</si>
  <si>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</si>
  <si>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</si>
  <si>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</si>
  <si>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</si>
  <si>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</si>
  <si>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</si>
  <si>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</si>
  <si>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</si>
  <si>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</si>
  <si>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</si>
  <si>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</si>
  <si>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</si>
  <si>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</si>
  <si>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</si>
  <si>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</si>
  <si>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</si>
  <si>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</si>
  <si>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</si>
  <si>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</si>
  <si>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</si>
  <si>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</si>
  <si>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</si>
  <si>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</si>
  <si>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</si>
  <si>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</si>
  <si>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</si>
  <si>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</si>
  <si>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</si>
  <si>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</si>
  <si>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</si>
  <si>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</si>
  <si>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</si>
  <si>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</si>
  <si>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</si>
  <si>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</si>
  <si>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</si>
  <si>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</si>
  <si>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</si>
  <si>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</si>
  <si>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</si>
  <si>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</si>
  <si>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</si>
  <si>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</si>
  <si>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</si>
  <si>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</si>
  <si>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</si>
  <si>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</si>
  <si>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</si>
  <si>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</si>
  <si>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</si>
  <si>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</si>
  <si>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</si>
  <si>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</si>
  <si>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</si>
  <si>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</si>
  <si>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</si>
  <si>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</si>
  <si>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</si>
  <si>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</si>
  <si>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</si>
  <si>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</si>
  <si>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</si>
  <si>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</si>
  <si>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</si>
  <si>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</si>
  <si>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</si>
  <si>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</si>
  <si>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</si>
  <si>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</si>
  <si>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</si>
  <si>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</si>
  <si>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</si>
  <si>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</si>
  <si>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</si>
  <si>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</si>
  <si>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</si>
  <si>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</si>
  <si>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</si>
  <si>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</si>
  <si>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</si>
  <si>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</si>
  <si>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</si>
  <si>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</si>
  <si>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</si>
  <si>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</si>
  <si>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</si>
  <si>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</si>
  <si>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</si>
  <si>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</si>
  <si>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</si>
  <si>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</si>
  <si>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</si>
  <si>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</si>
  <si>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</si>
  <si>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</si>
  <si>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</si>
  <si>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</si>
  <si>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</si>
  <si>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</si>
  <si>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</si>
  <si>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</si>
  <si>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</si>
  <si>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</si>
  <si>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</si>
  <si>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</si>
  <si>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</si>
  <si>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</si>
  <si>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</si>
  <si>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</si>
  <si>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</si>
  <si>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</si>
  <si>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</si>
  <si>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</si>
  <si>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</si>
  <si>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</si>
  <si>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</si>
  <si>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</si>
  <si>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</si>
  <si>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</si>
  <si>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</si>
  <si>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</si>
  <si>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</si>
  <si>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</si>
  <si>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</si>
  <si>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</si>
  <si>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</si>
  <si>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</si>
  <si>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</si>
  <si>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</si>
  <si>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</si>
  <si>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</si>
  <si>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</si>
  <si>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</si>
  <si>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</si>
  <si>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</si>
  <si>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</si>
  <si>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</si>
  <si>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</si>
  <si>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</si>
  <si>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</si>
  <si>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</si>
  <si>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</si>
  <si>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</si>
  <si>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</si>
  <si>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</si>
  <si>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</si>
  <si>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</si>
  <si>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</si>
  <si>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</si>
  <si>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</si>
  <si>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</si>
  <si>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</si>
  <si>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</si>
  <si>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</si>
  <si>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</si>
  <si>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</si>
  <si>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</si>
  <si>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</si>
  <si>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</si>
  <si>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</si>
  <si>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</si>
  <si>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</si>
  <si>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</si>
  <si>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</si>
  <si>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</si>
  <si>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</si>
  <si>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</si>
  <si>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</si>
  <si>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</si>
  <si>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</si>
  <si>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</si>
  <si>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</si>
  <si>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</si>
  <si>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</si>
  <si>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</si>
  <si>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</si>
  <si>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</si>
  <si>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</si>
  <si>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</si>
  <si>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</si>
  <si>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</si>
  <si>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</si>
  <si>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</si>
  <si>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</si>
  <si>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</si>
  <si>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</si>
  <si>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</si>
  <si>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</si>
  <si>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</si>
  <si>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</si>
  <si>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</si>
  <si>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</si>
  <si>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</si>
  <si>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</si>
  <si>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</si>
  <si>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</si>
  <si>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</si>
  <si>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</si>
  <si>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</si>
  <si>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</si>
  <si>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</si>
  <si>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</si>
  <si>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</si>
  <si>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</si>
  <si>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</si>
  <si>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</si>
  <si>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</si>
  <si>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</si>
  <si>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</si>
  <si>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</si>
  <si>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</si>
  <si>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</si>
  <si>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</si>
  <si>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</si>
  <si>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</si>
  <si>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</si>
  <si>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</si>
  <si>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</si>
  <si>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</si>
  <si>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</si>
  <si>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</si>
  <si>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</si>
  <si>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</si>
  <si>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</si>
  <si>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</si>
  <si>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</si>
  <si>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</si>
  <si>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</si>
  <si>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</si>
  <si>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</si>
  <si>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</si>
  <si>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</si>
  <si>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</si>
  <si>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</si>
  <si>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</si>
  <si>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</si>
  <si>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</si>
  <si>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</si>
  <si>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</si>
  <si>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</si>
  <si>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</si>
  <si>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</si>
  <si>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</si>
  <si>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</si>
  <si>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</si>
  <si>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</si>
  <si>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</si>
  <si>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</si>
  <si>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</si>
  <si>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</si>
  <si>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</si>
  <si>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</si>
  <si>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</si>
  <si>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</si>
  <si>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</si>
  <si>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</si>
  <si>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</si>
  <si>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</si>
  <si>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</si>
  <si>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</si>
  <si>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</si>
  <si>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</si>
  <si>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</si>
  <si>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</si>
  <si>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</si>
  <si>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</si>
  <si>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</si>
  <si>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</si>
  <si>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</si>
  <si>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</si>
  <si>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</si>
  <si>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</si>
  <si>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</si>
  <si>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</si>
  <si>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</si>
  <si>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</si>
  <si>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</si>
  <si>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</si>
  <si>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</si>
  <si>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</si>
  <si>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</si>
  <si>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</si>
  <si>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</si>
  <si>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</si>
  <si>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</si>
  <si>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</si>
  <si>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</si>
  <si>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</si>
  <si>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</si>
  <si>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</si>
  <si>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</si>
  <si>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</si>
  <si>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</si>
  <si>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</si>
  <si>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</si>
  <si>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</si>
  <si>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</si>
  <si>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</si>
  <si>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</si>
  <si>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</si>
  <si>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</si>
  <si>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</si>
  <si>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</si>
  <si>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</si>
  <si>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</si>
  <si>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</si>
  <si>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</si>
  <si>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</si>
  <si>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</si>
  <si>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</si>
  <si>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</si>
  <si>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</si>
  <si>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</si>
  <si>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</si>
  <si>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</si>
  <si>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</si>
  <si>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</si>
  <si>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</si>
  <si>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</si>
  <si>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</si>
  <si>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</si>
  <si>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</si>
  <si>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</si>
  <si>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</si>
  <si>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</si>
  <si>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</si>
  <si>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</si>
  <si>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</si>
  <si>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</si>
  <si>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</si>
  <si>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</si>
  <si>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</si>
  <si>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</si>
  <si>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</si>
  <si>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</si>
  <si>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</si>
  <si>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</si>
  <si>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</si>
  <si>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</si>
  <si>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</si>
  <si>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</si>
  <si>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</si>
  <si>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</si>
  <si>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</si>
  <si>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</si>
  <si>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</si>
  <si>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</si>
  <si>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</si>
  <si>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</si>
  <si>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</si>
  <si>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</si>
  <si>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</si>
  <si>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</si>
  <si>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</si>
  <si>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</si>
  <si>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</si>
  <si>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</si>
  <si>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</si>
  <si>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</si>
  <si>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</si>
  <si>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</si>
  <si>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</si>
  <si>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</si>
  <si>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</si>
  <si>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</si>
  <si>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</si>
  <si>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</si>
  <si>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</si>
  <si>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</si>
  <si>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</si>
  <si>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</si>
  <si>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</si>
  <si>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</si>
  <si>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</si>
  <si>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</si>
  <si>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</si>
  <si>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</si>
  <si>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</si>
  <si>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</si>
  <si>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</si>
  <si>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</si>
  <si>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</si>
  <si>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</si>
  <si>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</si>
  <si>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</si>
  <si>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</si>
  <si>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</si>
  <si>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</si>
  <si>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</si>
  <si>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</si>
  <si>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</si>
  <si>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</si>
  <si>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</si>
  <si>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</si>
  <si>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</si>
  <si>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</si>
  <si>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</si>
  <si>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</si>
  <si>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</si>
  <si>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</si>
  <si>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</si>
  <si>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</si>
  <si>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</si>
  <si>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</si>
  <si>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</si>
  <si>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</si>
  <si>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</si>
  <si>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</si>
  <si>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</si>
  <si>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</si>
  <si>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</si>
  <si>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</si>
  <si>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</si>
  <si>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</si>
  <si>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</si>
  <si>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</si>
  <si>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</si>
  <si>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</si>
  <si>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</si>
  <si>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</si>
  <si>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</si>
  <si>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</si>
  <si>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</si>
  <si>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</si>
  <si>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</si>
  <si>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</si>
  <si>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</si>
  <si>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</si>
  <si>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</si>
  <si>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</si>
  <si>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</si>
  <si>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</si>
  <si>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</si>
  <si>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</si>
  <si>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</si>
  <si>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</si>
  <si>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</si>
  <si>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</si>
  <si>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</si>
  <si>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</si>
  <si>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</si>
  <si>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</si>
  <si>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</si>
  <si>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</si>
  <si>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</si>
  <si>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</si>
  <si>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</si>
  <si>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</si>
  <si>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</si>
  <si>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</si>
  <si>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</si>
  <si>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</si>
  <si>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</si>
  <si>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</si>
  <si>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</si>
  <si>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</si>
  <si>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</si>
  <si>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</si>
  <si>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</si>
  <si>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</si>
  <si>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</si>
  <si>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</si>
  <si>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</si>
  <si>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</si>
  <si>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</si>
  <si>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</si>
  <si>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</si>
  <si>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</si>
  <si>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</si>
  <si>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</si>
  <si>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</si>
  <si>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</si>
  <si>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</si>
  <si>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</si>
  <si>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</si>
  <si>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</si>
  <si>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</si>
  <si>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</si>
  <si>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</si>
  <si>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</si>
  <si>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</si>
  <si>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</si>
  <si>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</si>
  <si>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</si>
  <si>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</si>
  <si>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</si>
  <si>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</si>
  <si>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</si>
  <si>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</si>
  <si>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</si>
  <si>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</si>
  <si>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</si>
  <si>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</si>
  <si>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</si>
  <si>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</si>
  <si>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</si>
  <si>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</si>
  <si>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</si>
  <si>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</si>
  <si>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</si>
  <si>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</si>
  <si>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</si>
  <si>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</si>
  <si>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</si>
  <si>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</si>
  <si>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</si>
  <si>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</si>
  <si>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</si>
  <si>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</si>
  <si>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</si>
  <si>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</si>
  <si>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</si>
  <si>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</si>
  <si>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</si>
  <si>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</si>
  <si>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</si>
  <si>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</si>
  <si>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</si>
  <si>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</si>
  <si>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</si>
  <si>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</si>
  <si>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</si>
  <si>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</si>
  <si>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</si>
  <si>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</si>
  <si>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</si>
  <si>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</si>
  <si>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</si>
  <si>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</si>
  <si>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</si>
  <si>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</si>
  <si>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</si>
  <si>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</si>
  <si>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</si>
  <si>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</si>
  <si>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</si>
  <si>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</si>
  <si>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</si>
  <si>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</si>
  <si>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</si>
  <si>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</si>
  <si>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</si>
  <si>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</si>
  <si>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</si>
  <si>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</si>
  <si>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</si>
  <si>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</si>
  <si>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</si>
  <si>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</si>
  <si>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</si>
  <si>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</si>
  <si>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</si>
  <si>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</si>
  <si>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</si>
  <si>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</si>
  <si>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</si>
  <si>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</si>
  <si>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</si>
  <si>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</si>
  <si>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</si>
  <si>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</si>
  <si>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</si>
  <si>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</si>
  <si>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</si>
  <si>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</si>
  <si>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</si>
  <si>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</si>
  <si>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</si>
  <si>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</si>
  <si>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</si>
  <si>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</si>
  <si>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</si>
  <si>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</si>
  <si>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</si>
  <si>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</si>
  <si>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</si>
  <si>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</si>
  <si>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</si>
  <si>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</si>
  <si>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</si>
  <si>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</si>
  <si>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</si>
  <si>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</si>
  <si>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</si>
  <si>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</si>
  <si>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</si>
  <si>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</si>
  <si>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</si>
  <si>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</si>
  <si>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</si>
  <si>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</si>
  <si>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</si>
  <si>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</si>
  <si>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</si>
  <si>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</si>
  <si>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</si>
  <si>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</si>
  <si>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</si>
  <si>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</si>
  <si>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</si>
  <si>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</si>
  <si>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</si>
  <si>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</si>
  <si>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</si>
  <si>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</si>
  <si>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</si>
  <si>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</si>
  <si>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</si>
  <si>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</si>
  <si>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</si>
  <si>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</si>
  <si>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</si>
  <si>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</si>
  <si>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</si>
  <si>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</si>
  <si>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</si>
  <si>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</si>
  <si>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</si>
  <si>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</si>
  <si>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</si>
  <si>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</si>
  <si>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</si>
  <si>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</si>
  <si>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</si>
  <si>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</si>
  <si>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</si>
  <si>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</si>
  <si>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</si>
  <si>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</si>
  <si>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</si>
  <si>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</si>
  <si>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</si>
  <si>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</si>
  <si>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</si>
  <si>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</si>
  <si>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</si>
  <si>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</si>
  <si>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</si>
  <si>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</si>
  <si>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</si>
  <si>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</si>
  <si>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</si>
  <si>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</si>
  <si>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</si>
  <si>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</si>
  <si>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</si>
  <si>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</si>
  <si>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</si>
  <si>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</si>
  <si>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</si>
  <si>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</si>
  <si>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</si>
  <si>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</si>
  <si>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</si>
  <si>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</si>
  <si>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</si>
  <si>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</si>
  <si>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</si>
  <si>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</si>
  <si>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</si>
  <si>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</si>
  <si>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</si>
  <si>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</si>
  <si>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</si>
  <si>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</si>
  <si>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</si>
  <si>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</si>
  <si>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</si>
  <si>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</si>
  <si>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</si>
  <si>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</si>
  <si>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</si>
  <si>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</si>
  <si>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</si>
  <si>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</si>
  <si>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</si>
  <si>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</si>
  <si>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</si>
  <si>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</si>
  <si>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</si>
  <si>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</si>
  <si>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</si>
  <si>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</si>
  <si>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</si>
  <si>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</si>
  <si>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</si>
  <si>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</si>
  <si>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</si>
  <si>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</si>
  <si>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</si>
  <si>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</si>
  <si>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</si>
  <si>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</si>
  <si>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</si>
  <si>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</si>
  <si>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</si>
  <si>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</si>
  <si>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</si>
  <si>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</si>
  <si>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</si>
  <si>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</si>
  <si>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</si>
  <si>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</si>
  <si>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</si>
  <si>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</si>
  <si>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</si>
  <si>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</si>
  <si>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</si>
  <si>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</si>
  <si>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</si>
  <si>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</si>
  <si>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</si>
  <si>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</si>
  <si>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</si>
  <si>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</si>
  <si>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</si>
  <si>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</si>
  <si>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</si>
  <si>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</si>
  <si>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</si>
  <si>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</si>
  <si>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</si>
  <si>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</si>
  <si>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</si>
  <si>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</si>
  <si>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</si>
  <si>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</si>
  <si>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</si>
  <si>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</si>
  <si>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</si>
  <si>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</si>
  <si>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</si>
  <si>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</si>
  <si>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</si>
  <si>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</si>
  <si>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</si>
  <si>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</si>
  <si>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</si>
  <si>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</si>
  <si>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</si>
  <si>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</si>
  <si>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</si>
  <si>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</si>
  <si>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</si>
  <si>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</si>
  <si>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</si>
  <si>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</si>
  <si>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</si>
  <si>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</si>
  <si>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</si>
  <si>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</si>
  <si>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</si>
  <si>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</si>
  <si>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</si>
  <si>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</si>
  <si>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</si>
  <si>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</si>
  <si>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</si>
  <si>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</si>
  <si>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</si>
  <si>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</si>
  <si>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</si>
  <si>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</si>
  <si>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</si>
  <si>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</si>
  <si>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</si>
  <si>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</si>
  <si>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</si>
  <si>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</si>
  <si>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</si>
  <si>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</si>
  <si>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</si>
  <si>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</si>
  <si>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</si>
  <si>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</si>
  <si>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</si>
  <si>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</si>
  <si>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</si>
  <si>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</si>
  <si>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</si>
  <si>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</si>
  <si>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</si>
  <si>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</si>
  <si>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</si>
  <si>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</si>
  <si>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</si>
  <si>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</si>
  <si>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</si>
  <si>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</si>
  <si>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</si>
  <si>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</si>
  <si>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</si>
  <si>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</si>
  <si>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</si>
  <si>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</si>
  <si>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</si>
  <si>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</si>
  <si>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</si>
  <si>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</si>
  <si>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</si>
  <si>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</si>
  <si>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</si>
  <si>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</si>
  <si>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</si>
  <si>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</si>
  <si>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</si>
  <si>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</si>
  <si>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</si>
  <si>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</si>
  <si>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</si>
  <si>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</si>
  <si>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</si>
  <si>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</si>
  <si>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</si>
  <si>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</si>
  <si>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</si>
  <si>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</si>
  <si>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</si>
  <si>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</si>
  <si>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</si>
  <si>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</si>
  <si>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</si>
  <si>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</si>
  <si>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</si>
  <si>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</si>
  <si>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</si>
  <si>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</si>
  <si>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</si>
  <si>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</si>
  <si>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</si>
  <si>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</si>
  <si>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</si>
  <si>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</si>
  <si>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</si>
  <si>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</si>
  <si>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</si>
  <si>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</si>
  <si>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</si>
  <si>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</si>
  <si>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</si>
  <si>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</si>
  <si>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</si>
  <si>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</si>
  <si>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</si>
  <si>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</si>
  <si>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</si>
  <si>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</si>
  <si>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</si>
  <si>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</si>
  <si>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</si>
  <si>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</si>
  <si>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</si>
  <si>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</si>
  <si>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</si>
  <si>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</si>
  <si>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</si>
  <si>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</si>
  <si>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</si>
  <si>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</si>
  <si>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</si>
  <si>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</si>
  <si>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</si>
  <si>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</si>
  <si>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</si>
  <si>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</si>
  <si>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</si>
  <si>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</si>
  <si>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</si>
  <si>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</si>
  <si>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</si>
  <si>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</si>
  <si>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</si>
  <si>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</si>
  <si>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</si>
  <si>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</si>
  <si>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</si>
  <si>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</si>
  <si>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</si>
  <si>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</si>
  <si>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</si>
  <si>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</si>
  <si>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</si>
  <si>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</si>
  <si>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</si>
  <si>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</si>
  <si>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</si>
  <si>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</si>
  <si>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</si>
  <si>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</si>
  <si>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</si>
  <si>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</si>
  <si>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</si>
  <si>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</si>
  <si>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</si>
  <si>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</si>
  <si>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</si>
  <si>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</si>
  <si>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</si>
  <si>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</si>
  <si>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</si>
  <si>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</si>
  <si>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</si>
  <si>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</si>
  <si>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</si>
  <si>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</si>
  <si>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</si>
  <si>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</si>
  <si>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</si>
  <si>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</si>
  <si>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</si>
  <si>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</si>
  <si>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</si>
  <si>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</si>
  <si>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</si>
  <si>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</si>
  <si>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</si>
  <si>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</si>
  <si>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</si>
  <si>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</si>
  <si>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</si>
  <si>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</si>
  <si>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</si>
  <si>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</si>
  <si>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</si>
  <si>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</si>
  <si>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</si>
  <si>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</si>
  <si>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</si>
  <si>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</si>
  <si>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</si>
  <si>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</si>
  <si>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</si>
  <si>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</si>
  <si>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</si>
  <si>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</si>
  <si>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</si>
  <si>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</si>
  <si>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</si>
  <si>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</si>
  <si>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</si>
  <si>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</si>
  <si>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</si>
  <si>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</si>
  <si>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</si>
  <si>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</si>
  <si>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</si>
  <si>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</si>
  <si>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</si>
  <si>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</si>
  <si>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</si>
  <si>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</si>
  <si>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</si>
  <si>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</si>
  <si>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</si>
  <si>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</si>
  <si>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</si>
  <si>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</si>
  <si>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</si>
  <si>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</si>
  <si>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</si>
  <si>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</si>
  <si>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</si>
  <si>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</si>
  <si>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</si>
  <si>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</si>
  <si>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</si>
  <si>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</si>
  <si>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</si>
  <si>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</si>
  <si>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</si>
  <si>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</si>
  <si>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</si>
  <si>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</si>
  <si>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</si>
  <si>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</si>
  <si>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</si>
  <si>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</si>
  <si>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</si>
  <si>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</si>
  <si>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</si>
  <si>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</si>
  <si>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</si>
  <si>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</si>
  <si>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</si>
  <si>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</si>
  <si>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</si>
  <si>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</si>
  <si>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</si>
  <si>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</si>
  <si>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</si>
  <si>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</si>
  <si>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</si>
  <si>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</si>
  <si>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</si>
  <si>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</si>
  <si>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</si>
  <si>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</si>
  <si>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</si>
  <si>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</si>
  <si>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</si>
  <si>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</si>
  <si>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</si>
  <si>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</si>
  <si>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</si>
  <si>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</si>
  <si>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</si>
  <si>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</si>
  <si>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</si>
  <si>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</si>
  <si>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</si>
  <si>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</si>
  <si>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</si>
  <si>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</si>
  <si>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</si>
  <si>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</si>
  <si>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</si>
  <si>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</si>
  <si>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</si>
  <si>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</si>
  <si>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</si>
  <si>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</si>
  <si>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</si>
  <si>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</si>
  <si>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</si>
  <si>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</si>
  <si>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</si>
  <si>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</si>
  <si>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</si>
  <si>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</si>
  <si>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</si>
  <si>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</si>
  <si>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</si>
  <si>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</si>
  <si>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</si>
  <si>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</si>
  <si>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</si>
  <si>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</si>
  <si>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</si>
  <si>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</si>
  <si>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</si>
  <si>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</si>
  <si>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</si>
  <si>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</si>
  <si>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</si>
  <si>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</si>
  <si>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</si>
  <si>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</si>
  <si>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</si>
  <si>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</si>
  <si>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</si>
  <si>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</si>
  <si>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</si>
  <si>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</si>
  <si>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</si>
  <si>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</si>
  <si>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</si>
  <si>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</si>
  <si>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</si>
  <si>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</si>
  <si>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</si>
  <si>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</si>
  <si>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</si>
  <si>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</si>
  <si>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</si>
  <si>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</si>
  <si>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</si>
  <si>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</si>
  <si>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</si>
  <si>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</si>
  <si>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</si>
  <si>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</si>
  <si>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</si>
  <si>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</si>
  <si>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</si>
  <si>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</si>
  <si>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</si>
  <si>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</si>
  <si>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</si>
  <si>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</si>
  <si>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</si>
  <si>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</si>
  <si>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</si>
  <si>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</si>
  <si>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</si>
  <si>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</si>
  <si>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</si>
  <si>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</si>
  <si>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</si>
  <si>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</si>
  <si>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</si>
  <si>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</si>
  <si>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</si>
  <si>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</si>
  <si>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</si>
  <si>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</si>
  <si>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</si>
  <si>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</si>
  <si>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</si>
  <si>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</si>
  <si>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</si>
  <si>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</si>
  <si>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</si>
  <si>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</si>
  <si>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</si>
  <si>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</si>
  <si>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</si>
  <si>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</si>
  <si>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</si>
  <si>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</si>
  <si>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</si>
  <si>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</si>
  <si>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</si>
  <si>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</si>
  <si>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</si>
  <si>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</si>
  <si>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</si>
  <si>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</si>
  <si>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</si>
  <si>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</si>
  <si>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</si>
  <si>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</si>
  <si>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</si>
  <si>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</si>
  <si>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</si>
  <si>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</si>
  <si>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</si>
  <si>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</si>
  <si>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</si>
  <si>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</si>
  <si>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</si>
  <si>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</si>
  <si>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</si>
  <si>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</si>
  <si>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</si>
  <si>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</si>
  <si>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</si>
  <si>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</si>
  <si>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</si>
  <si>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</si>
  <si>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</si>
  <si>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</si>
  <si>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</si>
  <si>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</si>
  <si>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</si>
  <si>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</si>
  <si>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</si>
  <si>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</si>
  <si>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</si>
  <si>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</si>
  <si>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</si>
  <si>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</si>
  <si>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</si>
  <si>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</si>
  <si>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</si>
  <si>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</si>
  <si>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</si>
  <si>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</si>
  <si>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</si>
  <si>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</si>
  <si>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</si>
  <si>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</si>
  <si>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</si>
  <si>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</si>
  <si>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</si>
  <si>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</si>
  <si>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</si>
  <si>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</si>
  <si>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</si>
  <si>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</si>
  <si>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</si>
  <si>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</si>
  <si>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</si>
  <si>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</si>
  <si>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</si>
  <si>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</si>
  <si>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</si>
  <si>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</si>
  <si>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</si>
  <si>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</si>
  <si>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</si>
  <si>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</si>
  <si>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</si>
  <si>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</si>
  <si>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</si>
  <si>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</si>
  <si>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</si>
  <si>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</si>
  <si>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</si>
  <si>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</si>
  <si>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</si>
  <si>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</si>
  <si>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</si>
  <si>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</si>
  <si>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</si>
  <si>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</si>
  <si>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</si>
  <si>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</si>
  <si>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</si>
  <si>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</si>
  <si>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</si>
  <si>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</si>
  <si>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</si>
  <si>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</si>
  <si>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</si>
  <si>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</si>
  <si>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</si>
  <si>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</si>
  <si>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</si>
  <si>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</si>
  <si>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</si>
  <si>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</si>
  <si>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</si>
  <si>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</si>
  <si>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</si>
  <si>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</si>
  <si>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</si>
  <si>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</si>
  <si>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</si>
  <si>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</si>
  <si>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</si>
  <si>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</si>
  <si>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</si>
  <si>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</si>
  <si>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</si>
  <si>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</si>
  <si>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</si>
  <si>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</si>
  <si>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</si>
  <si>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</si>
  <si>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</si>
  <si>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</si>
  <si>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</si>
  <si>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</si>
  <si>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</si>
  <si>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</si>
  <si>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</si>
  <si>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</si>
  <si>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</si>
  <si>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</si>
  <si>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</si>
  <si>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</si>
  <si>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</si>
  <si>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</si>
  <si>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</si>
  <si>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</si>
  <si>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</si>
  <si>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</si>
  <si>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</si>
  <si>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</si>
  <si>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</si>
  <si>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</si>
  <si>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</si>
  <si>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</si>
  <si>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</si>
  <si>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</si>
  <si>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</si>
  <si>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</si>
  <si>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</si>
  <si>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</si>
  <si>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</si>
  <si>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</si>
  <si>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</si>
  <si>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</si>
  <si>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</si>
  <si>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</si>
  <si>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</si>
  <si>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</si>
  <si>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</si>
  <si>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</si>
  <si>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</si>
  <si>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</si>
  <si>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</si>
  <si>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</si>
  <si>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</si>
  <si>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</si>
  <si>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</si>
  <si>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</si>
  <si>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</si>
  <si>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</si>
  <si>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</si>
  <si>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</si>
  <si>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</si>
  <si>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</si>
  <si>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</si>
  <si>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</si>
  <si>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</si>
  <si>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</si>
  <si>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</si>
  <si>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</si>
  <si>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</si>
  <si>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</si>
  <si>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</si>
  <si>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</si>
  <si>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</si>
  <si>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</si>
  <si>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</si>
  <si>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</si>
  <si>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</si>
  <si>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</si>
  <si>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</si>
  <si>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</si>
  <si>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</si>
  <si>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</si>
  <si>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</si>
  <si>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</si>
  <si>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</si>
  <si>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</si>
  <si>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</si>
  <si>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</si>
  <si>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</si>
  <si>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</si>
  <si>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</si>
  <si>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</si>
  <si>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</si>
  <si>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</si>
  <si>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</si>
  <si>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</si>
  <si>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</si>
  <si>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</si>
  <si>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</si>
  <si>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</si>
  <si>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</si>
  <si>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</si>
  <si>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</si>
  <si>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</si>
  <si>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</si>
  <si>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</si>
  <si>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</si>
  <si>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</si>
  <si>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</si>
  <si>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</si>
  <si>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</si>
  <si>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</si>
  <si>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</si>
  <si>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</si>
  <si>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</si>
  <si>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</si>
  <si>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</si>
  <si>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</si>
  <si>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</si>
  <si>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</si>
  <si>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</si>
  <si>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</si>
  <si>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</si>
  <si>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</si>
  <si>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</si>
  <si>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</si>
  <si>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</si>
  <si>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</si>
  <si>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</si>
  <si>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</si>
  <si>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</si>
  <si>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</si>
  <si>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</si>
  <si>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</si>
  <si>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</si>
  <si>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</si>
  <si>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</si>
  <si>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</si>
  <si>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</si>
  <si>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</si>
  <si>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</si>
  <si>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</si>
  <si>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</si>
  <si>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</si>
  <si>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</si>
  <si>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</si>
  <si>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</si>
  <si>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</si>
  <si>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</si>
  <si>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</si>
  <si>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</si>
  <si>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</si>
  <si>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</si>
  <si>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</si>
  <si>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</si>
  <si>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</si>
  <si>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</si>
  <si>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</si>
  <si>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</si>
  <si>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</si>
  <si>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</si>
  <si>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</si>
  <si>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</si>
  <si>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</si>
  <si>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</si>
  <si>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</si>
  <si>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</si>
  <si>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</si>
  <si>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</si>
  <si>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</si>
  <si>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</si>
  <si>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</si>
  <si>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</si>
  <si>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</si>
  <si>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</si>
  <si>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</si>
  <si>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</si>
  <si>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</si>
  <si>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</si>
  <si>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</si>
  <si>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</si>
  <si>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</si>
  <si>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</si>
  <si>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</si>
  <si>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</si>
  <si>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</si>
  <si>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</si>
  <si>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</si>
  <si>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</si>
  <si>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</si>
  <si>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</si>
  <si>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</si>
  <si>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</si>
  <si>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</si>
  <si>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</si>
  <si>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</si>
  <si>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</si>
  <si>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</si>
  <si>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</si>
  <si>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</si>
  <si>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</si>
  <si>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</si>
  <si>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</si>
  <si>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</si>
  <si>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</si>
  <si>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</si>
  <si>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</si>
  <si>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</si>
  <si>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</si>
  <si>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</si>
  <si>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</si>
  <si>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</si>
  <si>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</si>
  <si>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</si>
  <si>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</si>
  <si>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</si>
  <si>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</si>
  <si>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</si>
  <si>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</si>
  <si>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</si>
  <si>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</si>
  <si>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</si>
  <si>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</si>
  <si>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</si>
  <si>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</si>
  <si>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</si>
  <si>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</si>
  <si>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</si>
  <si>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</si>
  <si>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</si>
  <si>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</si>
  <si>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</si>
  <si>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</si>
  <si>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</si>
  <si>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</si>
  <si>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</si>
  <si>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</si>
  <si>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</si>
  <si>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</si>
  <si>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</si>
  <si>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</si>
  <si>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</si>
  <si>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</si>
  <si>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</si>
  <si>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</si>
  <si>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</si>
  <si>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</si>
  <si>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</si>
  <si>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</si>
  <si>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</si>
  <si>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</si>
  <si>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</si>
  <si>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</si>
  <si>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</si>
  <si>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</si>
  <si>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</si>
  <si>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</si>
  <si>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</si>
  <si>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</si>
  <si>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</si>
  <si>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</si>
  <si>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</si>
  <si>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</si>
  <si>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</si>
  <si>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</si>
  <si>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</si>
  <si>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</si>
  <si>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</si>
  <si>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</si>
  <si>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</si>
  <si>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</si>
  <si>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</si>
  <si>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</si>
  <si>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</si>
  <si>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</si>
  <si>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</si>
  <si>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</si>
  <si>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</si>
  <si>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</si>
  <si>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</si>
  <si>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</si>
  <si>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</si>
  <si>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</si>
  <si>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</si>
  <si>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</si>
  <si>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</si>
  <si>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</si>
  <si>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</si>
  <si>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</si>
  <si>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</si>
  <si>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</si>
  <si>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</si>
  <si>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</si>
  <si>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</si>
  <si>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</si>
  <si>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</si>
  <si>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</si>
  <si>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</si>
  <si>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</si>
  <si>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</si>
  <si>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</si>
  <si>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</si>
  <si>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</si>
  <si>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</si>
  <si>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</si>
  <si>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</si>
  <si>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</si>
  <si>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</si>
  <si>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</si>
  <si>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</si>
  <si>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</si>
  <si>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</si>
  <si>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</si>
  <si>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</si>
  <si>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</si>
  <si>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</si>
  <si>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</si>
  <si>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</si>
  <si>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</si>
  <si>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</si>
  <si>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</si>
  <si>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</si>
  <si>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</si>
  <si>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</si>
  <si>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</si>
  <si>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</si>
  <si>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</si>
  <si>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</si>
  <si>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</si>
  <si>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</si>
  <si>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</si>
  <si>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</si>
  <si>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</si>
  <si>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</si>
  <si>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</si>
  <si>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</si>
  <si>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</si>
  <si>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</si>
  <si>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</si>
  <si>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</si>
  <si>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</si>
  <si>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</si>
  <si>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</si>
  <si>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</si>
  <si>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</si>
  <si>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</si>
  <si>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</si>
  <si>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</si>
  <si>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</si>
  <si>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</si>
  <si>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</si>
  <si>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</si>
  <si>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</si>
  <si>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</si>
  <si>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</si>
  <si>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</si>
  <si>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</si>
  <si>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</si>
  <si>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</si>
  <si>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</si>
  <si>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</si>
  <si>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</si>
  <si>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</si>
  <si>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</si>
  <si>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</si>
  <si>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</si>
  <si>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</si>
  <si>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</si>
  <si>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</si>
  <si>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</si>
  <si>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</si>
  <si>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</si>
  <si>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</si>
  <si>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</si>
  <si>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</si>
  <si>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</si>
  <si>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</si>
  <si>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</si>
  <si>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</si>
  <si>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</si>
  <si>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</si>
  <si>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</si>
  <si>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</si>
  <si>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</si>
  <si>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</si>
  <si>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</si>
  <si>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</si>
  <si>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</si>
  <si>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</si>
  <si>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</si>
  <si>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</si>
  <si>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</si>
  <si>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</si>
  <si>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</si>
  <si>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</si>
  <si>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</si>
  <si>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</si>
  <si>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</si>
  <si>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</si>
  <si>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</si>
  <si>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</si>
  <si>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</si>
  <si>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</si>
  <si>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</si>
  <si>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</si>
  <si>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</si>
  <si>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</si>
  <si>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</si>
  <si>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</si>
  <si>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</si>
  <si>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</si>
  <si>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</si>
  <si>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</si>
  <si>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</si>
  <si>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</si>
  <si>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</si>
  <si>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</si>
  <si>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</si>
  <si>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</si>
  <si>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</si>
  <si>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</si>
  <si>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</si>
  <si>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</si>
  <si>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</si>
  <si>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</si>
  <si>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</si>
  <si>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</si>
  <si>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</si>
  <si>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</si>
  <si>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</si>
  <si>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</si>
  <si>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</si>
  <si>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</si>
  <si>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</si>
  <si>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</si>
  <si>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</si>
  <si>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</si>
  <si>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</si>
  <si>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</si>
  <si>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</si>
  <si>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</si>
  <si>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</si>
  <si>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</si>
  <si>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</si>
  <si>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</si>
  <si>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</si>
  <si>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</si>
  <si>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</si>
  <si>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</si>
  <si>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</si>
  <si>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</si>
  <si>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</si>
  <si>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</si>
  <si>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</si>
  <si>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</si>
  <si>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</si>
  <si>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</si>
  <si>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</si>
  <si>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</si>
  <si>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</si>
  <si>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</si>
  <si>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</si>
  <si>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</si>
  <si>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</si>
  <si>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</si>
  <si>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</si>
  <si>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</si>
  <si>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</si>
  <si>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</si>
  <si>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</si>
  <si>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</si>
  <si>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</si>
  <si>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</si>
  <si>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</si>
  <si>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</si>
  <si>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</si>
  <si>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</si>
  <si>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</si>
  <si>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</si>
  <si>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</si>
  <si>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</si>
  <si>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</si>
  <si>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</si>
  <si>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</si>
  <si>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</si>
  <si>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</si>
  <si>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</si>
  <si>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</si>
  <si>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</si>
  <si>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</si>
  <si>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</si>
  <si>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</si>
  <si>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</si>
  <si>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</si>
  <si>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</si>
  <si>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</si>
  <si>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</si>
  <si>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</si>
  <si>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</si>
  <si>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</si>
  <si>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</si>
  <si>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</si>
  <si>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</si>
  <si>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</si>
  <si>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</si>
  <si>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</si>
  <si>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</si>
  <si>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</si>
  <si>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</si>
  <si>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</si>
  <si>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</si>
  <si>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</si>
  <si>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</si>
  <si>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</si>
  <si>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</si>
  <si>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</si>
  <si>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</si>
  <si>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</si>
  <si>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</si>
  <si>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</si>
  <si>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</si>
  <si>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</si>
  <si>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</si>
  <si>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</si>
  <si>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</si>
  <si>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</si>
  <si>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</si>
  <si>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</si>
  <si>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</si>
  <si>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</si>
  <si>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</si>
  <si>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</si>
  <si>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</si>
  <si>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</si>
  <si>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</si>
  <si>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</si>
  <si>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</si>
  <si>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</si>
  <si>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</si>
  <si>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</si>
  <si>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</si>
  <si>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</si>
  <si>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</si>
  <si>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</si>
  <si>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</si>
  <si>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</si>
  <si>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</si>
  <si>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</si>
  <si>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</si>
  <si>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</si>
  <si>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</si>
  <si>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</si>
  <si>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</si>
  <si>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</si>
  <si>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</si>
  <si>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</si>
  <si>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</si>
  <si>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</si>
  <si>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</si>
  <si>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</si>
  <si>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</si>
  <si>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</si>
  <si>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</si>
  <si>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</si>
  <si>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</si>
  <si>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</si>
  <si>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</si>
  <si>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</si>
  <si>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</si>
  <si>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</si>
  <si>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</si>
  <si>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</si>
  <si>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</si>
  <si>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</si>
  <si>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</si>
  <si>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</si>
  <si>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</si>
  <si>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</si>
  <si>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</si>
  <si>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</si>
  <si>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</si>
  <si>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</si>
  <si>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</si>
  <si>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</si>
  <si>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</si>
  <si>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</si>
  <si>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</si>
  <si>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</si>
  <si>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</si>
  <si>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</si>
  <si>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</si>
  <si>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</si>
  <si>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</si>
  <si>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</si>
  <si>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</si>
  <si>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</si>
  <si>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</si>
  <si>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</si>
  <si>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</si>
  <si>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</si>
  <si>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</si>
  <si>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</si>
  <si>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</si>
  <si>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</si>
  <si>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</si>
  <si>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</si>
  <si>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</si>
  <si>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</si>
  <si>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</si>
  <si>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</si>
  <si>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</si>
  <si>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</si>
  <si>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</si>
  <si>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</si>
  <si>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</si>
  <si>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</si>
  <si>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</si>
  <si>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</si>
  <si>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</si>
  <si>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</si>
  <si>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</si>
  <si>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</si>
  <si>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</si>
  <si>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</si>
  <si>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</si>
  <si>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</si>
  <si>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</si>
  <si>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</si>
  <si>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</si>
  <si>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</si>
  <si>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</si>
  <si>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</si>
  <si>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</si>
  <si>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</si>
  <si>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</si>
  <si>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</si>
  <si>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</si>
  <si>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</si>
  <si>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</si>
  <si>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</si>
  <si>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</si>
  <si>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</si>
  <si>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</si>
  <si>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</si>
  <si>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</si>
  <si>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</si>
  <si>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</si>
  <si>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</si>
  <si>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</si>
  <si>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</si>
  <si>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</si>
  <si>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</si>
  <si>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</si>
  <si>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</si>
  <si>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</si>
  <si>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</si>
  <si>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</si>
  <si>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</si>
  <si>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</si>
  <si>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</si>
  <si>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</si>
  <si>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</si>
  <si>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</si>
  <si>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</si>
  <si>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</si>
  <si>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</si>
  <si>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</si>
  <si>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</si>
  <si>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</si>
  <si>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</si>
  <si>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</si>
  <si>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</si>
  <si>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</si>
  <si>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</si>
  <si>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</si>
  <si>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</si>
  <si>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</si>
  <si>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</si>
  <si>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</si>
  <si>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</si>
  <si>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</si>
  <si>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</si>
  <si>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</si>
  <si>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</si>
  <si>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</si>
  <si>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</si>
  <si>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</si>
  <si>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</si>
  <si>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</si>
  <si>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</si>
  <si>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</si>
  <si>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</si>
  <si>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</si>
  <si>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</si>
  <si>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</si>
  <si>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</si>
  <si>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</si>
  <si>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</si>
  <si>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</si>
  <si>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</si>
  <si>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</si>
  <si>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</si>
  <si>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</si>
  <si>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</si>
  <si>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</si>
  <si>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</si>
  <si>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</si>
  <si>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</si>
  <si>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</si>
  <si>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</si>
  <si>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</si>
  <si>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</si>
  <si>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</si>
  <si>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</si>
  <si>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</si>
  <si>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</si>
  <si>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</si>
  <si>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</si>
  <si>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</si>
  <si>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</si>
  <si>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</si>
  <si>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</si>
  <si>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</si>
  <si>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</si>
  <si>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</si>
  <si>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</si>
  <si>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</si>
  <si>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</si>
  <si>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</si>
  <si>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</si>
  <si>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</si>
  <si>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</si>
  <si>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</si>
  <si>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</si>
  <si>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</si>
  <si>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</si>
  <si>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</si>
  <si>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</si>
  <si>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</si>
  <si>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</si>
  <si>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</si>
  <si>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</si>
  <si>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</si>
  <si>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</si>
  <si>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</si>
  <si>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</si>
  <si>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</si>
  <si>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</si>
  <si>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</si>
  <si>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</si>
  <si>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</si>
  <si>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</si>
  <si>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</si>
  <si>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</si>
  <si>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</si>
  <si>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</si>
  <si>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</si>
  <si>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</si>
  <si>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</si>
  <si>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</si>
  <si>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</si>
  <si>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</si>
  <si>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</si>
  <si>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</si>
  <si>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</si>
  <si>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</si>
  <si>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</si>
  <si>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</si>
  <si>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</si>
  <si>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</si>
  <si>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</si>
  <si>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</si>
  <si>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</si>
  <si>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</si>
  <si>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</si>
  <si>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</si>
  <si>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</si>
  <si>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</si>
  <si>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</si>
  <si>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</si>
  <si>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</si>
  <si>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</si>
  <si>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</si>
  <si>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</si>
  <si>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</si>
  <si>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</si>
  <si>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</si>
  <si>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</si>
  <si>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</si>
  <si>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</si>
  <si>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</si>
  <si>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</si>
  <si>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</si>
  <si>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</si>
  <si>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</si>
  <si>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</si>
  <si>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</si>
  <si>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</si>
  <si>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</si>
  <si>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</si>
  <si>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</si>
  <si>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</si>
  <si>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</si>
  <si>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</si>
  <si>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</si>
  <si>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</si>
  <si>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</si>
  <si>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</si>
  <si>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</si>
  <si>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</si>
  <si>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</si>
  <si>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</si>
  <si>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</si>
  <si>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</si>
  <si>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</si>
  <si>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</si>
  <si>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</si>
  <si>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</si>
  <si>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</si>
  <si>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</si>
  <si>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</si>
  <si>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</si>
  <si>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</si>
  <si>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</si>
  <si>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</si>
  <si>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</si>
  <si>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</si>
  <si>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</si>
  <si>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</si>
  <si>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</si>
  <si>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</si>
  <si>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</si>
  <si>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</si>
  <si>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</si>
  <si>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</si>
  <si>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</si>
  <si>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</si>
  <si>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</si>
  <si>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</si>
  <si>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</si>
  <si>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</si>
  <si>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</si>
  <si>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</si>
  <si>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</si>
  <si>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</si>
  <si>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</si>
  <si>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</si>
  <si>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</si>
  <si>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</si>
  <si>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</si>
  <si>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</si>
  <si>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</si>
  <si>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</si>
  <si>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</si>
  <si>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</si>
  <si>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</si>
  <si>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</si>
  <si>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</si>
  <si>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</si>
  <si>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</si>
  <si>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</si>
  <si>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</si>
  <si>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</si>
  <si>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</si>
  <si>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</si>
  <si>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</si>
  <si>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</si>
  <si>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</si>
  <si>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</si>
  <si>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</si>
  <si>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</si>
  <si>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</si>
  <si>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</si>
  <si>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</si>
  <si>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</si>
  <si>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</si>
  <si>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</si>
  <si>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</si>
  <si>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</si>
  <si>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</si>
  <si>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</si>
  <si>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</si>
  <si>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</si>
  <si>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</si>
  <si>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</si>
  <si>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</si>
  <si>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</si>
  <si>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</si>
  <si>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</si>
  <si>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</si>
  <si>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</si>
  <si>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</si>
  <si>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</si>
  <si>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</si>
  <si>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</si>
  <si>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</si>
  <si>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</si>
  <si>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</si>
  <si>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</si>
  <si>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</si>
  <si>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</si>
  <si>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</si>
  <si>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</si>
  <si>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</si>
  <si>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</si>
  <si>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</si>
  <si>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</si>
  <si>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</si>
  <si>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</si>
  <si>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</si>
  <si>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</si>
  <si>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</si>
  <si>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</si>
  <si>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</si>
  <si>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</si>
  <si>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</si>
  <si>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</si>
  <si>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</si>
  <si>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</si>
  <si>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</si>
  <si>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</si>
  <si>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</si>
  <si>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</si>
  <si>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</si>
  <si>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</si>
  <si>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</si>
  <si>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</si>
  <si>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</si>
  <si>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</si>
  <si>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</si>
  <si>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</si>
  <si>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</si>
  <si>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</si>
  <si>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</si>
  <si>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</si>
  <si>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</si>
  <si>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</si>
  <si>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</si>
  <si>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</si>
  <si>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</si>
  <si>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</si>
  <si>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</si>
  <si>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</si>
  <si>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</si>
  <si>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</si>
  <si>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</si>
  <si>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</si>
  <si>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</si>
  <si>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</si>
  <si>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</si>
  <si>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</si>
  <si>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</si>
  <si>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</si>
  <si>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</si>
  <si>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</si>
  <si>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</si>
  <si>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</si>
  <si>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</si>
  <si>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</si>
  <si>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</si>
  <si>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</si>
  <si>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</si>
  <si>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</si>
  <si>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</si>
  <si>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</si>
  <si>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</si>
  <si>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</si>
  <si>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</si>
  <si>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</si>
  <si>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</si>
  <si>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</si>
  <si>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</si>
  <si>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</si>
  <si>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</si>
  <si>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</si>
  <si>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</si>
  <si>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</si>
  <si>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</si>
  <si>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</si>
  <si>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</si>
  <si>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</si>
  <si>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</si>
  <si>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</si>
  <si>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</si>
  <si>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</si>
  <si>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</si>
  <si>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</si>
  <si>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</si>
  <si>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</si>
  <si>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</si>
  <si>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</si>
  <si>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</si>
  <si>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</si>
  <si>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</si>
  <si>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</si>
  <si>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</si>
  <si>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</si>
  <si>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</si>
  <si>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</si>
  <si>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</si>
  <si>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</si>
  <si>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</si>
  <si>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</si>
  <si>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</si>
  <si>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</si>
  <si>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</si>
  <si>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</si>
  <si>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</si>
  <si>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</si>
  <si>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</si>
  <si>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</si>
  <si>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</si>
  <si>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</si>
  <si>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</si>
  <si>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</si>
  <si>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</si>
  <si>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</si>
  <si>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</si>
  <si>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</si>
  <si>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</si>
  <si>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</si>
  <si>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</si>
  <si>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</si>
  <si>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</si>
  <si>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</si>
  <si>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</si>
  <si>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</si>
  <si>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</si>
  <si>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</si>
  <si>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</si>
  <si>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</si>
  <si>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</si>
  <si>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</si>
  <si>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</si>
  <si>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</si>
  <si>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</si>
  <si>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</si>
  <si>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</si>
  <si>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</si>
  <si>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</si>
  <si>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</si>
  <si>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</si>
  <si>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</si>
  <si>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</si>
  <si>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</si>
  <si>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</si>
  <si>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</si>
  <si>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</si>
  <si>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</si>
  <si>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</si>
  <si>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</si>
  <si>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</si>
  <si>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</si>
  <si>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</si>
  <si>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</si>
  <si>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</si>
  <si>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</si>
  <si>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</si>
  <si>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</si>
  <si>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</si>
  <si>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</si>
  <si>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</si>
  <si>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</si>
  <si>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</si>
  <si>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</si>
  <si>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</si>
  <si>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</si>
  <si>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</si>
  <si>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</si>
  <si>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</si>
  <si>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</si>
  <si>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</si>
  <si>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</si>
  <si>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</si>
  <si>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</si>
  <si>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</si>
  <si>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</si>
  <si>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</si>
  <si>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</si>
  <si>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</si>
  <si>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</si>
  <si>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</si>
  <si>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</si>
  <si>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</si>
  <si>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</si>
  <si>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</si>
  <si>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</si>
  <si>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</si>
  <si>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</si>
  <si>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</si>
  <si>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</si>
  <si>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</si>
  <si>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</si>
  <si>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</si>
  <si>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</si>
  <si>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</si>
  <si>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</si>
  <si>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</si>
  <si>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</si>
  <si>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</si>
  <si>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</si>
  <si>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</si>
  <si>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</si>
  <si>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</si>
  <si>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</si>
  <si>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</si>
  <si>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</si>
  <si>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</si>
  <si>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</si>
  <si>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</si>
  <si>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</si>
  <si>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</si>
  <si>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</si>
  <si>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</si>
  <si>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</si>
  <si>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</si>
  <si>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</si>
  <si>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</si>
  <si>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</si>
  <si>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</si>
  <si>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</si>
  <si>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</si>
  <si>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</si>
  <si>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</si>
  <si>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</si>
  <si>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</si>
  <si>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</si>
  <si>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</si>
  <si>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</si>
  <si>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</si>
  <si>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</si>
  <si>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</si>
  <si>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</si>
  <si>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</si>
  <si>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</si>
  <si>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</si>
  <si>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</si>
  <si>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</si>
  <si>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</si>
  <si>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</si>
  <si>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</si>
  <si>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</si>
  <si>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</si>
  <si>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</si>
  <si>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</si>
  <si>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</si>
  <si>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</si>
  <si>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</si>
  <si>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</si>
  <si>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</si>
  <si>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</si>
  <si>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</si>
  <si>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</si>
  <si>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</si>
  <si>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</si>
  <si>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</si>
  <si>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</si>
  <si>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</si>
  <si>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</si>
  <si>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</si>
  <si>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</si>
  <si>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</si>
  <si>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</si>
  <si>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</si>
  <si>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</si>
  <si>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</si>
  <si>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</si>
  <si>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</si>
  <si>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</si>
  <si>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</si>
  <si>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</si>
  <si>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</si>
  <si>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</si>
  <si>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</si>
  <si>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</si>
  <si>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</si>
  <si>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</si>
  <si>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</si>
  <si>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</si>
  <si>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</si>
  <si>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</si>
  <si>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</si>
  <si>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</si>
  <si>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</si>
  <si>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</si>
  <si>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</si>
  <si>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</si>
  <si>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</si>
  <si>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</si>
  <si>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</si>
  <si>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</si>
  <si>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</si>
  <si>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</si>
  <si>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</si>
  <si>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</si>
  <si>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</si>
  <si>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</si>
  <si>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</si>
  <si>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</si>
  <si>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</si>
  <si>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</si>
  <si>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</si>
  <si>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</si>
  <si>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</si>
  <si>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</si>
  <si>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</si>
  <si>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</si>
  <si>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</si>
  <si>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</si>
  <si>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</si>
  <si>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</si>
  <si>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</si>
  <si>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</si>
  <si>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</si>
  <si>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</si>
  <si>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</si>
  <si>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</si>
  <si>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</si>
  <si>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</si>
  <si>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</si>
  <si>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</si>
  <si>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</si>
  <si>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</si>
  <si>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</si>
  <si>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</si>
  <si>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</si>
  <si>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</si>
  <si>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</si>
  <si>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</si>
  <si>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</si>
  <si>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</si>
  <si>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</si>
  <si>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</si>
  <si>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</si>
  <si>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</si>
  <si>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</si>
  <si>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</si>
  <si>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</si>
  <si>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</si>
  <si>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</si>
  <si>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</si>
  <si>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</si>
  <si>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</si>
  <si>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</si>
  <si>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</si>
  <si>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</si>
  <si>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</si>
  <si>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</si>
  <si>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</si>
  <si>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</si>
  <si>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</si>
  <si>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</si>
  <si>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</si>
  <si>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</si>
  <si>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</si>
  <si>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</si>
  <si>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</si>
  <si>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</si>
  <si>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</si>
  <si>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</si>
  <si>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</si>
  <si>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</si>
  <si>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</si>
  <si>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</si>
  <si>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</si>
  <si>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</si>
  <si>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</si>
  <si>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</si>
  <si>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</si>
  <si>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</si>
  <si>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</si>
  <si>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</si>
  <si>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</si>
  <si>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</si>
  <si>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</si>
  <si>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</si>
  <si>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</si>
  <si>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</si>
  <si>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</si>
  <si>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</si>
  <si>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</si>
  <si>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</si>
  <si>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</si>
  <si>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</si>
  <si>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</si>
  <si>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</si>
  <si>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</si>
  <si>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</si>
  <si>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</si>
  <si>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</si>
  <si>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</si>
  <si>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</si>
  <si>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</si>
  <si>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</si>
  <si>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</si>
  <si>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</si>
  <si>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</si>
  <si>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</si>
  <si>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</si>
  <si>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</si>
  <si>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</si>
  <si>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</si>
  <si>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</si>
  <si>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</si>
  <si>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</si>
  <si>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</si>
  <si>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</si>
  <si>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</si>
  <si>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</si>
  <si>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</si>
  <si>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</si>
  <si>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</si>
  <si>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</si>
  <si>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</si>
  <si>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</si>
  <si>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</si>
  <si>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</si>
  <si>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</si>
  <si>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</si>
  <si>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</si>
  <si>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</si>
  <si>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</si>
  <si>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</si>
  <si>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</si>
  <si>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</si>
  <si>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</si>
  <si>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</si>
  <si>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</si>
  <si>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</si>
  <si>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</si>
  <si>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</si>
  <si>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</si>
  <si>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</si>
  <si>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</si>
  <si>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</si>
  <si>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</si>
  <si>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</si>
  <si>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</si>
  <si>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</si>
  <si>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</si>
  <si>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</si>
  <si>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</si>
  <si>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</si>
  <si>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</si>
  <si>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</si>
  <si>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</si>
  <si>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</si>
  <si>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</si>
  <si>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</si>
  <si>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</si>
  <si>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</si>
  <si>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</si>
  <si>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</si>
  <si>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</si>
  <si>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</si>
  <si>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</si>
  <si>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</si>
  <si>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</si>
  <si>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</si>
  <si>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</si>
  <si>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</si>
  <si>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</si>
  <si>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</si>
  <si>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</si>
  <si>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</si>
  <si>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</si>
  <si>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</si>
  <si>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</si>
  <si>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</si>
  <si>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</si>
  <si>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</si>
  <si>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</si>
  <si>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</si>
  <si>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</si>
  <si>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</si>
  <si>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</si>
  <si>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</si>
  <si>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</si>
  <si>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</si>
  <si>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</si>
  <si>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</si>
  <si>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</si>
  <si>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</si>
  <si>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</si>
  <si>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</si>
  <si>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</si>
  <si>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</si>
  <si>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</si>
  <si>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</si>
  <si>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</si>
  <si>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</si>
  <si>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</si>
  <si>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</si>
  <si>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</si>
  <si>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</si>
  <si>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</si>
  <si>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</si>
  <si>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</si>
  <si>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</si>
  <si>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</si>
  <si>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</si>
  <si>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</si>
  <si>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</si>
  <si>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</si>
  <si>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</si>
  <si>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</si>
  <si>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</si>
  <si>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</si>
  <si>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</si>
  <si>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</si>
  <si>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</si>
  <si>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</si>
  <si>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</si>
  <si>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</si>
  <si>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</si>
  <si>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</si>
  <si>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</si>
  <si>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</si>
  <si>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</si>
  <si>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</si>
  <si>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</si>
  <si>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</si>
  <si>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</si>
  <si>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</si>
  <si>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</si>
  <si>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</si>
  <si>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</si>
  <si>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</si>
  <si>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</si>
  <si>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</si>
  <si>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</si>
  <si>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</si>
  <si>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</si>
  <si>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</si>
  <si>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</si>
  <si>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</si>
  <si>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</si>
  <si>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</si>
  <si>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</si>
  <si>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</si>
  <si>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</si>
  <si>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</si>
  <si>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</si>
  <si>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</si>
  <si>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</si>
  <si>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</si>
  <si>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</si>
  <si>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</si>
  <si>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</si>
  <si>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</si>
  <si>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</si>
  <si>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</si>
  <si>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</si>
  <si>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</si>
  <si>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</si>
  <si>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</si>
  <si>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</si>
  <si>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</si>
  <si>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</si>
  <si>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</si>
  <si>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</si>
  <si>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</si>
  <si>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</si>
  <si>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</si>
  <si>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</si>
  <si>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</si>
  <si>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</si>
  <si>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</si>
  <si>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</si>
  <si>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</si>
  <si>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</si>
  <si>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</si>
  <si>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</si>
  <si>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</si>
  <si>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</si>
  <si>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</si>
  <si>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</si>
  <si>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</si>
  <si>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</si>
  <si>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</si>
  <si>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</si>
  <si>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</si>
  <si>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</si>
  <si>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</si>
  <si>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</si>
  <si>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</si>
  <si>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</si>
  <si>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</si>
  <si>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</si>
  <si>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</si>
  <si>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</si>
  <si>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</si>
  <si>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</si>
  <si>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</si>
  <si>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</si>
  <si>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</si>
  <si>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</si>
  <si>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</si>
  <si>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</si>
  <si>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</si>
  <si>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</si>
  <si>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</si>
  <si>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</si>
  <si>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</si>
  <si>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</si>
  <si>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</si>
  <si>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</si>
  <si>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</si>
  <si>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</si>
  <si>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</si>
  <si>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</si>
  <si>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</si>
  <si>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</si>
  <si>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</si>
  <si>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</si>
  <si>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</si>
  <si>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</si>
  <si>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</si>
  <si>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</si>
  <si>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</si>
  <si>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</si>
  <si>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</si>
  <si>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</si>
  <si>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</si>
  <si>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</si>
  <si>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</si>
  <si>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</si>
  <si>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</si>
  <si>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</si>
  <si>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</si>
  <si>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</si>
  <si>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</si>
  <si>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</si>
  <si>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</si>
  <si>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</si>
  <si>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</si>
  <si>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</si>
  <si>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</si>
  <si>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</si>
  <si>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</si>
  <si>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</si>
  <si>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</si>
  <si>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</si>
  <si>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</si>
  <si>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</si>
  <si>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</si>
  <si>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</si>
  <si>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</si>
  <si>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</si>
  <si>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</si>
  <si>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</si>
  <si>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</si>
  <si>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</si>
  <si>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</si>
  <si>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</si>
  <si>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</si>
  <si>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</si>
  <si>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</si>
  <si>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</si>
  <si>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</si>
  <si>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</si>
  <si>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</si>
  <si>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</si>
  <si>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</si>
  <si>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</si>
  <si>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</si>
  <si>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</si>
  <si>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</si>
  <si>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</si>
  <si>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</si>
  <si>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</si>
  <si>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</si>
  <si>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</si>
  <si>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</si>
  <si>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</si>
  <si>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</si>
  <si>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</si>
  <si>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</si>
  <si>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</si>
  <si>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</si>
  <si>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</si>
  <si>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</si>
  <si>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</si>
  <si>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</si>
  <si>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</si>
  <si>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</si>
  <si>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</si>
  <si>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</si>
  <si>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</si>
  <si>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</si>
  <si>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</si>
  <si>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</si>
  <si>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</si>
  <si>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</si>
  <si>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</si>
  <si>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</si>
  <si>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</si>
  <si>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</si>
  <si>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</si>
  <si>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</si>
  <si>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</si>
  <si>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</si>
  <si>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</si>
  <si>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</si>
  <si>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</si>
  <si>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</si>
  <si>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</si>
  <si>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</si>
  <si>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</si>
  <si>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</si>
  <si>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</si>
  <si>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</si>
  <si>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</si>
  <si>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</si>
  <si>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</si>
  <si>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</si>
  <si>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</si>
  <si>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</si>
  <si>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</si>
  <si>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</si>
  <si>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</si>
  <si>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</si>
  <si>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</si>
  <si>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</si>
  <si>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</si>
  <si>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</si>
  <si>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</si>
  <si>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</si>
  <si>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</si>
  <si>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</si>
  <si>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</si>
  <si>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</si>
  <si>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</si>
  <si>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</si>
  <si>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</si>
  <si>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</si>
  <si>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</si>
  <si>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</si>
  <si>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</si>
  <si>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</si>
  <si>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</si>
  <si>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</si>
  <si>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</si>
  <si>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</si>
  <si>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</si>
  <si>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</si>
  <si>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</si>
  <si>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</si>
  <si>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</si>
  <si>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</si>
  <si>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</si>
  <si>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</si>
  <si>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</si>
  <si>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</si>
  <si>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</si>
  <si>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</si>
  <si>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</si>
  <si>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</si>
  <si>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</si>
  <si>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</si>
  <si>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</si>
  <si>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</si>
  <si>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</si>
  <si>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</si>
  <si>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</si>
  <si>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</si>
  <si>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</si>
  <si>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</si>
  <si>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</si>
  <si>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</si>
  <si>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</si>
  <si>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</si>
  <si>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</si>
  <si>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</si>
  <si>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</si>
  <si>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</si>
  <si>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</si>
  <si>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</si>
  <si>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</si>
  <si>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</si>
  <si>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</si>
  <si>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</si>
  <si>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</si>
  <si>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</si>
  <si>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</si>
  <si>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</si>
  <si>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</si>
  <si>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</si>
  <si>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</si>
  <si>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</si>
  <si>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</si>
  <si>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</si>
  <si>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</si>
  <si>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</si>
  <si>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</si>
  <si>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</si>
  <si>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</si>
  <si>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</si>
  <si>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</si>
  <si>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</si>
  <si>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</si>
  <si>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</si>
  <si>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</si>
  <si>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</si>
  <si>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</si>
  <si>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</si>
  <si>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</si>
  <si>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</si>
  <si>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</si>
  <si>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</si>
  <si>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</si>
  <si>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</si>
  <si>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</si>
  <si>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</si>
  <si>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</si>
  <si>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</si>
  <si>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</si>
  <si>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</si>
  <si>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</si>
  <si>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</si>
  <si>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</si>
  <si>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</si>
  <si>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</si>
  <si>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</si>
  <si>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</si>
  <si>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</si>
  <si>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</si>
  <si>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</si>
  <si>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</si>
  <si>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</si>
  <si>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</si>
  <si>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</si>
  <si>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</si>
  <si>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</si>
  <si>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</si>
  <si>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</si>
  <si>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</si>
  <si>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</si>
  <si>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</si>
  <si>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</si>
  <si>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</si>
  <si>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</si>
  <si>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</si>
  <si>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</si>
  <si>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</si>
  <si>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</si>
  <si>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</si>
  <si>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</si>
  <si>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</si>
  <si>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</si>
  <si>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</si>
  <si>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</si>
  <si>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</si>
  <si>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</si>
  <si>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</si>
  <si>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</si>
  <si>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</si>
  <si>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</si>
  <si>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</si>
  <si>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</si>
  <si>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</si>
  <si>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</si>
  <si>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</si>
  <si>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</si>
  <si>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</si>
  <si>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</si>
  <si>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</si>
  <si>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</si>
  <si>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</si>
  <si>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</si>
  <si>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</si>
  <si>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</si>
  <si>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</si>
  <si>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</si>
  <si>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</si>
  <si>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</si>
  <si>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</si>
  <si>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</si>
  <si>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</si>
  <si>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</si>
  <si>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</si>
  <si>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</si>
  <si>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</si>
  <si>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</si>
  <si>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</si>
  <si>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</si>
  <si>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</si>
  <si>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</si>
  <si>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</si>
  <si>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</si>
  <si>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</si>
  <si>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</si>
  <si>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</si>
  <si>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</si>
  <si>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</si>
  <si>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</si>
  <si>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</si>
  <si>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</si>
  <si>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</si>
  <si>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</si>
  <si>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</si>
  <si>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</si>
  <si>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</si>
  <si>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</si>
  <si>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</si>
  <si>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</si>
  <si>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</si>
  <si>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</si>
  <si>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</si>
  <si>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</si>
  <si>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</si>
  <si>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</si>
  <si>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</si>
  <si>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</si>
  <si>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</si>
  <si>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</si>
  <si>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</si>
  <si>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</si>
  <si>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</si>
  <si>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</si>
  <si>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</si>
  <si>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</si>
  <si>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</si>
  <si>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</si>
  <si>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</si>
  <si>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</si>
  <si>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</si>
  <si>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</si>
  <si>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</si>
  <si>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</si>
  <si>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</si>
  <si>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</si>
  <si>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</si>
  <si>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</si>
  <si>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</si>
  <si>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</si>
  <si>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</si>
  <si>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</si>
  <si>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</si>
  <si>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</si>
  <si>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</si>
  <si>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</si>
  <si>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</si>
  <si>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</si>
  <si>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</si>
  <si>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</si>
  <si>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</si>
  <si>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</si>
  <si>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</si>
  <si>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</si>
  <si>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</si>
  <si>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</si>
  <si>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</si>
  <si>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</si>
  <si>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</si>
  <si>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</si>
  <si>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</si>
  <si>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</si>
  <si>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</si>
  <si>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</si>
  <si>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</si>
  <si>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</si>
  <si>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</si>
  <si>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</si>
  <si>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</si>
  <si>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</si>
  <si>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</si>
  <si>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</si>
  <si>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</si>
  <si>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</si>
  <si>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</si>
  <si>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</si>
  <si>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</si>
  <si>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</si>
  <si>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</si>
  <si>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</si>
  <si>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</si>
  <si>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</si>
  <si>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</si>
  <si>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</si>
  <si>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</si>
  <si>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</si>
  <si>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</si>
  <si>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</si>
  <si>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</si>
  <si>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</si>
  <si>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</si>
  <si>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</si>
  <si>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</si>
  <si>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</si>
  <si>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</si>
  <si>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</si>
  <si>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</si>
  <si>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</si>
  <si>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</si>
  <si>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</si>
  <si>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</si>
  <si>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</si>
  <si>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</si>
  <si>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</si>
  <si>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</si>
  <si>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</si>
  <si>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</si>
  <si>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</si>
  <si>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</si>
  <si>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</si>
  <si>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</si>
  <si>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</si>
  <si>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</si>
  <si>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</si>
  <si>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</si>
  <si>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</si>
  <si>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</si>
  <si>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</si>
  <si>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</si>
  <si>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</si>
  <si>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</si>
  <si>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</si>
  <si>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</si>
  <si>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</si>
  <si>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</si>
  <si>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</si>
  <si>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</si>
  <si>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</si>
  <si>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</si>
  <si>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</si>
  <si>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</si>
  <si>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</si>
  <si>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</si>
  <si>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</si>
  <si>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</si>
  <si>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</si>
  <si>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</si>
  <si>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</si>
  <si>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</si>
  <si>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</si>
  <si>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</si>
  <si>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</si>
  <si>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</si>
  <si>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</si>
  <si>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</si>
  <si>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</si>
  <si>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</si>
  <si>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</si>
  <si>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</si>
  <si>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</si>
  <si>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</si>
  <si>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</si>
  <si>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</si>
  <si>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</si>
  <si>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</si>
  <si>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</si>
  <si>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</si>
  <si>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</si>
  <si>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</si>
  <si>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</si>
  <si>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</si>
  <si>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</si>
  <si>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</si>
  <si>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</si>
  <si>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</si>
  <si>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</si>
  <si>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</si>
  <si>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</si>
  <si>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</si>
  <si>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</si>
  <si>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</si>
  <si>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</si>
  <si>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</si>
  <si>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</si>
  <si>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</si>
  <si>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</si>
  <si>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</si>
  <si>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</si>
  <si>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</si>
  <si>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</si>
  <si>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</si>
  <si>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</si>
  <si>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</si>
  <si>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</si>
  <si>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</si>
  <si>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</si>
  <si>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</si>
  <si>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</si>
  <si>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</si>
  <si>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</si>
  <si>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</si>
  <si>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</si>
  <si>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</si>
  <si>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</si>
  <si>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</si>
  <si>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</si>
  <si>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</si>
  <si>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</si>
  <si>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</si>
  <si>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</si>
  <si>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</si>
  <si>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</si>
  <si>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</si>
  <si>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</si>
  <si>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</si>
  <si>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</si>
  <si>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</si>
  <si>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</si>
  <si>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</si>
  <si>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</si>
  <si>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</si>
  <si>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</si>
  <si>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</si>
  <si>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</si>
  <si>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</si>
  <si>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</si>
  <si>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</si>
  <si>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</si>
  <si>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</si>
  <si>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</si>
  <si>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</si>
  <si>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</si>
  <si>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</si>
  <si>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</si>
  <si>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</si>
  <si>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</si>
  <si>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</si>
  <si>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</si>
  <si>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</si>
  <si>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</si>
  <si>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</si>
  <si>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</si>
  <si>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</si>
  <si>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</si>
  <si>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</si>
  <si>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</si>
  <si>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</si>
  <si>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</si>
  <si>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</si>
  <si>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</si>
  <si>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</si>
  <si>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</si>
  <si>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</si>
  <si>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</si>
  <si>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</si>
  <si>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</si>
  <si>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</si>
  <si>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</si>
  <si>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</si>
  <si>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</si>
  <si>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</si>
  <si>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</si>
  <si>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</si>
  <si>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</si>
  <si>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</si>
  <si>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</si>
  <si>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</si>
  <si>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</si>
  <si>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</si>
  <si>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</si>
  <si>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</si>
  <si>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</si>
  <si>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</si>
  <si>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</si>
  <si>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</si>
  <si>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</si>
  <si>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</si>
  <si>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</si>
  <si>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</si>
  <si>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</si>
  <si>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</si>
  <si>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</si>
  <si>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</si>
  <si>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</si>
  <si>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</si>
  <si>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</si>
  <si>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</si>
  <si>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</si>
  <si>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</si>
  <si>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</si>
  <si>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</si>
  <si>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</si>
  <si>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</si>
  <si>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</si>
  <si>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</si>
  <si>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</si>
  <si>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</si>
  <si>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</si>
  <si>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</si>
  <si>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</si>
  <si>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</si>
  <si>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</si>
  <si>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</si>
  <si>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</si>
  <si>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</si>
  <si>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</si>
  <si>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</si>
  <si>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</si>
  <si>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</si>
  <si>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</si>
  <si>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</si>
  <si>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</si>
  <si>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</si>
  <si>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</si>
  <si>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</si>
  <si>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</si>
  <si>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</si>
  <si>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</si>
  <si>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</si>
  <si>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</si>
  <si>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</si>
  <si>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</si>
  <si>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</si>
  <si>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</si>
  <si>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</si>
  <si>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</si>
  <si>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</si>
  <si>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</si>
  <si>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</si>
  <si>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</si>
  <si>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</si>
  <si>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</si>
  <si>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</si>
  <si>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</si>
  <si>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</si>
  <si>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</si>
  <si>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</si>
  <si>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</si>
  <si>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</si>
  <si>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</si>
  <si>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</si>
  <si>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</si>
  <si>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</si>
  <si>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</si>
  <si>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</si>
  <si>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</si>
  <si>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</si>
  <si>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</si>
  <si>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</si>
  <si>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</si>
  <si>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</si>
  <si>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</si>
  <si>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</si>
  <si>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</si>
  <si>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</si>
  <si>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</si>
  <si>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</si>
  <si>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</si>
  <si>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</si>
  <si>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</si>
  <si>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</si>
  <si>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</si>
  <si>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</si>
  <si>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</si>
  <si>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</si>
  <si>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</si>
  <si>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</si>
  <si>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</si>
  <si>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</si>
  <si>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</si>
  <si>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</si>
  <si>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</si>
  <si>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</si>
  <si>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</si>
  <si>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</si>
  <si>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</si>
  <si>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</si>
  <si>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</si>
  <si>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</si>
  <si>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</si>
  <si>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</si>
  <si>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</si>
  <si>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</si>
  <si>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</si>
  <si>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</si>
  <si>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</si>
  <si>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</si>
  <si>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</si>
  <si>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</si>
  <si>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</si>
  <si>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</si>
  <si>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</si>
  <si>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</si>
  <si>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</si>
  <si>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</si>
  <si>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</si>
  <si>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</si>
  <si>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</si>
  <si>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</si>
  <si>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</si>
  <si>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</si>
  <si>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</si>
  <si>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</si>
  <si>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</si>
  <si>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</si>
  <si>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</si>
  <si>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</si>
  <si>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</si>
  <si>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</si>
  <si>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</si>
  <si>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</si>
  <si>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</si>
  <si>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</si>
  <si>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</si>
  <si>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</si>
  <si>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</si>
  <si>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</si>
  <si>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</si>
  <si>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</si>
  <si>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</si>
  <si>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</si>
  <si>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</si>
  <si>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</si>
  <si>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</si>
  <si>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</si>
  <si>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</si>
  <si>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</si>
  <si>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</si>
  <si>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</si>
  <si>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</si>
  <si>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</si>
  <si>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</si>
  <si>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</si>
  <si>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</si>
  <si>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</si>
  <si>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</si>
  <si>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</si>
  <si>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</si>
  <si>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</si>
  <si>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</si>
  <si>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</si>
  <si>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</si>
  <si>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</si>
  <si>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</si>
  <si>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</si>
  <si>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</si>
  <si>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</si>
  <si>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</si>
  <si>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</si>
  <si>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</si>
  <si>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</si>
  <si>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</si>
  <si>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</si>
  <si>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</si>
  <si>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</si>
  <si>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</si>
  <si>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</si>
  <si>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</si>
  <si>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</si>
  <si>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</si>
  <si>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</si>
  <si>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</si>
  <si>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</si>
  <si>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</si>
  <si>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</si>
  <si>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</si>
  <si>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</si>
  <si>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</si>
  <si>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</si>
  <si>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</si>
  <si>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</si>
  <si>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</si>
  <si>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</si>
  <si>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</si>
  <si>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</si>
  <si>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</si>
  <si>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</si>
  <si>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</si>
  <si>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</si>
  <si>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</si>
  <si>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</si>
  <si>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</si>
  <si>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</si>
  <si>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</si>
  <si>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</si>
  <si>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</si>
  <si>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</si>
  <si>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</si>
  <si>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</si>
  <si>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</si>
  <si>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</si>
  <si>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</si>
  <si>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</si>
  <si>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</si>
  <si>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</si>
  <si>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</si>
  <si>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</si>
  <si>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</si>
  <si>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</si>
  <si>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</si>
  <si>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</si>
  <si>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</si>
  <si>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</si>
  <si>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</si>
  <si>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</si>
  <si>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</si>
  <si>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</si>
  <si>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</si>
  <si>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</si>
  <si>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</si>
  <si>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</si>
  <si>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</si>
  <si>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</si>
  <si>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</si>
  <si>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</si>
  <si>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</si>
  <si>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</si>
  <si>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</si>
  <si>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</si>
  <si>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</si>
  <si>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</si>
  <si>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</si>
  <si>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</si>
  <si>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</si>
  <si>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</si>
  <si>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</si>
  <si>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</si>
  <si>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</si>
  <si>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</si>
  <si>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</si>
  <si>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</si>
  <si>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</si>
  <si>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</si>
  <si>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</si>
  <si>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</si>
  <si>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</si>
  <si>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</si>
  <si>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</si>
  <si>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</si>
  <si>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</si>
  <si>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</si>
  <si>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</si>
  <si>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</si>
  <si>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</si>
  <si>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</si>
  <si>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</si>
  <si>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</si>
  <si>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</si>
  <si>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</si>
  <si>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</si>
  <si>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</si>
  <si>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</si>
  <si>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</si>
  <si>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</si>
  <si>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</si>
  <si>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</si>
  <si>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</si>
  <si>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</si>
  <si>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</si>
  <si>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</si>
  <si>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</si>
  <si>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</si>
  <si>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</si>
  <si>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</si>
  <si>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</si>
  <si>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</si>
  <si>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</si>
  <si>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</si>
  <si>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</si>
  <si>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</si>
  <si>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</si>
  <si>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</si>
  <si>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</si>
  <si>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</si>
  <si>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</si>
  <si>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</si>
  <si>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</si>
  <si>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</si>
  <si>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</si>
  <si>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</si>
  <si>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</si>
  <si>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</si>
  <si>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</si>
  <si>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</si>
  <si>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</si>
  <si>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</si>
  <si>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</si>
  <si>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</si>
  <si>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</si>
  <si>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</si>
  <si>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</si>
  <si>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</si>
  <si>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</si>
  <si>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</si>
  <si>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</si>
  <si>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</si>
  <si>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</si>
  <si>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</si>
  <si>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</si>
  <si>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</si>
  <si>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</si>
  <si>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</si>
  <si>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</si>
  <si>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</si>
  <si>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</si>
  <si>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</si>
  <si>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</si>
  <si>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</si>
  <si>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</si>
  <si>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</si>
  <si>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</si>
  <si>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</si>
  <si>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</si>
  <si>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</si>
  <si>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</si>
  <si>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</si>
  <si>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</si>
  <si>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</si>
  <si>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</si>
  <si>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</si>
  <si>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</si>
  <si>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</si>
  <si>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</si>
  <si>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</si>
  <si>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</si>
  <si>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</si>
  <si>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</si>
  <si>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</si>
  <si>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</si>
  <si>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</si>
  <si>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</si>
  <si>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</si>
  <si>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</si>
  <si>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</si>
  <si>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</si>
  <si>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</si>
  <si>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</si>
  <si>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</si>
  <si>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</si>
  <si>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</si>
  <si>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</si>
  <si>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</si>
  <si>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</si>
  <si>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</si>
  <si>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</si>
  <si>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</si>
  <si>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</si>
  <si>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</si>
  <si>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</si>
  <si>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</si>
  <si>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</si>
  <si>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</si>
  <si>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</si>
  <si>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</si>
  <si>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</si>
  <si>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</si>
  <si>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</si>
  <si>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</si>
  <si>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</si>
  <si>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</si>
  <si>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</si>
  <si>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</si>
  <si>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</si>
  <si>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</si>
  <si>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</si>
  <si>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</si>
  <si>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</si>
  <si>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</si>
  <si>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</si>
  <si>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</si>
  <si>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</si>
  <si>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</si>
  <si>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</si>
  <si>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</si>
  <si>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</si>
  <si>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</si>
  <si>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</si>
  <si>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</si>
  <si>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</si>
  <si>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</si>
  <si>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</si>
  <si>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</si>
  <si>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</si>
  <si>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</si>
  <si>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</si>
  <si>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</si>
  <si>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</si>
  <si>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</si>
  <si>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</si>
  <si>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</si>
  <si>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</si>
  <si>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</si>
  <si>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</si>
  <si>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</si>
  <si>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</si>
  <si>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</si>
  <si>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</si>
  <si>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</si>
  <si>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</si>
  <si>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</si>
  <si>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</si>
  <si>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</si>
  <si>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</si>
  <si>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</si>
  <si>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</si>
  <si>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</si>
  <si>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</si>
  <si>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</si>
  <si>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</si>
  <si>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</si>
  <si>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</si>
  <si>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</si>
  <si>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</si>
  <si>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</si>
  <si>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</si>
  <si>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</si>
  <si>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</si>
  <si>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</si>
  <si>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</si>
  <si>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</si>
  <si>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</si>
  <si>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</si>
  <si>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</si>
  <si>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</si>
  <si>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</si>
  <si>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</si>
  <si>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</si>
  <si>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</si>
  <si>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</si>
  <si>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</si>
  <si>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</si>
  <si>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</si>
  <si>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</si>
  <si>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</si>
  <si>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</si>
  <si>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</si>
  <si>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</si>
  <si>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</si>
  <si>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</si>
  <si>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</si>
  <si>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</si>
  <si>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</si>
  <si>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</si>
  <si>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</si>
  <si>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</si>
  <si>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</si>
  <si>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</si>
  <si>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</si>
  <si>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</si>
  <si>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</si>
  <si>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</si>
  <si>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</si>
  <si>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</si>
  <si>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</si>
  <si>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</si>
  <si>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</si>
  <si>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</si>
  <si>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</si>
  <si>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</si>
  <si>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</si>
  <si>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</si>
  <si>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</si>
  <si>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</si>
  <si>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</si>
  <si>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</si>
  <si>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</si>
  <si>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</si>
  <si>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</si>
  <si>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</si>
  <si>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</si>
  <si>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</si>
  <si>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</si>
  <si>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</si>
  <si>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</si>
  <si>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</si>
  <si>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</si>
  <si>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</si>
  <si>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</si>
  <si>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</si>
  <si>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</si>
  <si>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</si>
  <si>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</si>
  <si>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</si>
  <si>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</si>
  <si>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</si>
  <si>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</si>
  <si>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</si>
  <si>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</si>
  <si>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</si>
  <si>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</si>
  <si>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</si>
  <si>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</si>
  <si>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</si>
  <si>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</si>
  <si>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</si>
  <si>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</si>
  <si>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</si>
  <si>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</si>
  <si>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</si>
  <si>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</si>
  <si>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</si>
  <si>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</si>
  <si>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</si>
  <si>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</si>
  <si>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</si>
  <si>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</si>
  <si>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</si>
  <si>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</si>
  <si>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</si>
  <si>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</si>
  <si>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</si>
  <si>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</si>
  <si>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</si>
  <si>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</si>
  <si>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</si>
  <si>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</si>
  <si>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</si>
  <si>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</si>
  <si>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</si>
  <si>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</si>
  <si>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</si>
  <si>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</si>
  <si>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</si>
  <si>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</si>
  <si>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</si>
  <si>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</si>
  <si>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</si>
  <si>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</si>
  <si>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</si>
  <si>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</si>
  <si>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</si>
  <si>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</si>
  <si>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</si>
  <si>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</si>
  <si>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</si>
  <si>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</si>
  <si>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</si>
  <si>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</si>
  <si>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</si>
  <si>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</si>
  <si>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</si>
  <si>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</si>
  <si>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</si>
  <si>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</si>
  <si>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</si>
  <si>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</si>
  <si>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</si>
  <si>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</si>
  <si>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</si>
  <si>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</si>
  <si>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</si>
  <si>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</si>
  <si>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</si>
  <si>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</si>
  <si>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</si>
  <si>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</si>
  <si>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</si>
  <si>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</si>
  <si>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</si>
  <si>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</si>
  <si>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</si>
  <si>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</si>
  <si>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</si>
  <si>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</si>
  <si>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</si>
  <si>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</si>
  <si>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</si>
  <si>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</si>
  <si>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</si>
  <si>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</si>
  <si>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</si>
  <si>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</si>
  <si>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</si>
  <si>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</si>
  <si>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</si>
  <si>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</si>
  <si>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</si>
  <si>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</si>
  <si>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</si>
  <si>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</si>
  <si>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</si>
  <si>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</si>
  <si>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</si>
  <si>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</si>
  <si>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</si>
  <si>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</si>
  <si>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</si>
  <si>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</si>
  <si>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</si>
  <si>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</si>
  <si>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</si>
  <si>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</si>
  <si>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</si>
  <si>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</si>
  <si>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</si>
  <si>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</si>
  <si>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</si>
  <si>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</si>
  <si>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</si>
  <si>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</si>
  <si>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</si>
  <si>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</si>
  <si>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</si>
  <si>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</si>
  <si>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</si>
  <si>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</si>
  <si>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</si>
  <si>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</si>
  <si>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</si>
  <si>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</si>
  <si>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</si>
  <si>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</si>
  <si>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</si>
  <si>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</si>
  <si>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</si>
  <si>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</si>
  <si>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</si>
  <si>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</si>
  <si>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</si>
  <si>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</si>
  <si>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</si>
  <si>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</si>
  <si>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</si>
  <si>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</si>
  <si>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</si>
  <si>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</si>
  <si>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</si>
  <si>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</si>
  <si>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</si>
  <si>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</si>
  <si>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</si>
  <si>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</si>
  <si>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</si>
  <si>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</si>
  <si>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</si>
  <si>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</si>
  <si>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</si>
  <si>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</si>
  <si>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</si>
  <si>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</si>
  <si>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</si>
  <si>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</si>
  <si>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</si>
  <si>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</si>
  <si>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</si>
  <si>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</si>
  <si>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</si>
  <si>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</si>
  <si>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</si>
  <si>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</si>
  <si>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</si>
  <si>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</si>
  <si>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</si>
  <si>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</si>
  <si>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</si>
  <si>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</si>
  <si>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</si>
  <si>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</si>
  <si>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</si>
  <si>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</si>
  <si>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</si>
  <si>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</si>
  <si>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</si>
  <si>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</si>
  <si>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</si>
  <si>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</si>
  <si>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</si>
  <si>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</si>
  <si>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</si>
  <si>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</si>
  <si>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</si>
  <si>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</si>
  <si>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</si>
  <si>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</si>
  <si>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</si>
  <si>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</si>
  <si>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</si>
  <si>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</si>
  <si>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</si>
  <si>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</si>
  <si>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</si>
  <si>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</si>
  <si>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</si>
  <si>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</si>
  <si>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</si>
  <si>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</si>
  <si>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</si>
  <si>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</si>
  <si>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</si>
  <si>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</si>
  <si>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</si>
  <si>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</si>
  <si>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</si>
  <si>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</si>
  <si>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</si>
  <si>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</si>
  <si>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</si>
  <si>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</si>
  <si>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</si>
  <si>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</si>
  <si>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</si>
  <si>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</si>
  <si>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</si>
  <si>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</si>
  <si>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</si>
  <si>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</si>
  <si>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</si>
  <si>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</si>
  <si>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</si>
  <si>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</si>
  <si>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</si>
  <si>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</si>
  <si>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</si>
  <si>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</si>
  <si>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</si>
  <si>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</si>
  <si>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</si>
  <si>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</si>
  <si>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</si>
  <si>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</si>
  <si>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</si>
  <si>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</si>
  <si>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</si>
  <si>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</si>
  <si>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</si>
  <si>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</si>
  <si>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</si>
  <si>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</si>
  <si>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</si>
  <si>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</si>
  <si>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</si>
  <si>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</si>
  <si>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</si>
  <si>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</si>
  <si>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</si>
  <si>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</si>
  <si>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</si>
  <si>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</si>
  <si>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</si>
  <si>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</si>
  <si>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</si>
  <si>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</si>
  <si>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</si>
  <si>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</si>
  <si>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</si>
  <si>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</si>
  <si>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</si>
  <si>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</si>
  <si>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</si>
  <si>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</si>
  <si>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</si>
  <si>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</si>
  <si>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</si>
  <si>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</si>
  <si>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</si>
  <si>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</si>
  <si>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</si>
  <si>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</si>
  <si>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</si>
  <si>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</si>
  <si>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</si>
  <si>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</si>
  <si>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</si>
  <si>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</si>
  <si>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</si>
  <si>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</si>
  <si>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</si>
  <si>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</si>
  <si>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</si>
  <si>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</si>
  <si>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</si>
  <si>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</si>
  <si>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</si>
  <si>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</si>
  <si>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</si>
  <si>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</si>
  <si>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</si>
  <si>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</si>
  <si>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</si>
  <si>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</si>
  <si>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</si>
  <si>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</si>
  <si>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</si>
  <si>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</si>
  <si>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</si>
  <si>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</si>
  <si>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</si>
  <si>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</si>
  <si>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</si>
  <si>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</si>
  <si>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</si>
  <si>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</si>
  <si>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</si>
  <si>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</si>
  <si>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</si>
  <si>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</si>
  <si>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</si>
  <si>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</si>
  <si>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</si>
  <si>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</si>
  <si>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</si>
  <si>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</si>
  <si>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</si>
  <si>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</si>
  <si>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</si>
  <si>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</si>
  <si>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</si>
  <si>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</si>
  <si>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</si>
  <si>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</si>
  <si>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</si>
  <si>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</si>
  <si>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</si>
  <si>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</si>
  <si>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</si>
  <si>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</si>
  <si>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</si>
  <si>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</si>
  <si>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</si>
  <si>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</si>
  <si>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</si>
  <si>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</si>
  <si>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</si>
  <si>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</si>
  <si>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</si>
  <si>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</si>
  <si>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</si>
  <si>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</si>
  <si>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</si>
  <si>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</si>
  <si>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</si>
  <si>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</si>
  <si>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</si>
  <si>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</si>
  <si>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</si>
  <si>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</si>
  <si>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</si>
  <si>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</si>
  <si>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</si>
  <si>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</si>
  <si>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</si>
  <si>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</si>
  <si>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</si>
  <si>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</si>
  <si>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</si>
  <si>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</si>
  <si>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</si>
  <si>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</si>
  <si>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</si>
  <si>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</si>
  <si>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</si>
  <si>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</si>
  <si>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</si>
  <si>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</si>
  <si>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</si>
  <si>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</si>
  <si>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</si>
  <si>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</si>
  <si>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</si>
  <si>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</si>
  <si>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</si>
  <si>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</si>
  <si>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</si>
  <si>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</si>
  <si>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</si>
  <si>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</si>
  <si>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</si>
  <si>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</si>
  <si>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</si>
  <si>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</si>
  <si>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</si>
  <si>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</si>
  <si>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</si>
  <si>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</si>
  <si>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</si>
  <si>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</si>
  <si>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</si>
  <si>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</si>
  <si>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</si>
  <si>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</si>
  <si>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</si>
  <si>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</si>
  <si>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</si>
  <si>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</si>
  <si>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</si>
  <si>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</si>
  <si>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</si>
  <si>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</si>
  <si>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</si>
  <si>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</si>
  <si>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</si>
  <si>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</si>
  <si>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</si>
  <si>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</si>
  <si>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</si>
  <si>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</si>
  <si>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</si>
  <si>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</si>
  <si>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</si>
  <si>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</si>
  <si>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</si>
  <si>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</si>
  <si>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</si>
  <si>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</si>
  <si>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</si>
  <si>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</si>
  <si>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</si>
  <si>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</si>
  <si>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</si>
  <si>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</si>
  <si>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</si>
  <si>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</si>
  <si>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</si>
  <si>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</si>
  <si>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</si>
  <si>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</si>
  <si>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</si>
  <si>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</si>
  <si>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</si>
  <si>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</si>
  <si>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</si>
  <si>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</si>
  <si>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</si>
  <si>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</si>
  <si>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</si>
  <si>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</si>
  <si>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</si>
  <si>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</si>
  <si>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</si>
  <si>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</si>
  <si>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</si>
  <si>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</si>
  <si>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</si>
  <si>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</si>
  <si>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</si>
  <si>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</si>
  <si>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</si>
  <si>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</si>
  <si>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</si>
  <si>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</si>
  <si>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</si>
  <si>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</si>
  <si>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</si>
  <si>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</si>
  <si>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</si>
  <si>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</si>
  <si>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</si>
  <si>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</si>
  <si>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</si>
  <si>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</si>
  <si>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</si>
  <si>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</si>
  <si>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</si>
  <si>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</si>
  <si>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</si>
  <si>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</si>
  <si>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</si>
  <si>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</si>
  <si>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</si>
  <si>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</si>
  <si>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</si>
  <si>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</si>
  <si>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</si>
  <si>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</si>
  <si>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</si>
  <si>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</si>
  <si>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</si>
  <si>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</si>
  <si>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</si>
  <si>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</si>
  <si>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</si>
  <si>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</si>
  <si>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</si>
  <si>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</si>
  <si>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</si>
  <si>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</si>
  <si>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</si>
  <si>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</si>
  <si>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</si>
  <si>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</si>
  <si>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</si>
  <si>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</si>
  <si>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</si>
  <si>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</si>
  <si>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</si>
  <si>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</si>
  <si>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</si>
  <si>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</si>
  <si>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</si>
  <si>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</si>
  <si>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</si>
  <si>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</si>
  <si>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</si>
  <si>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</si>
  <si>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</si>
  <si>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</si>
  <si>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</si>
  <si>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</si>
  <si>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</si>
  <si>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</si>
  <si>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</si>
  <si>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</si>
  <si>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</si>
  <si>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</si>
  <si>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</si>
  <si>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</si>
  <si>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</si>
  <si>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</si>
  <si>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</si>
  <si>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</si>
  <si>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</si>
  <si>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</si>
  <si>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</si>
  <si>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</si>
  <si>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</si>
  <si>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</si>
  <si>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</si>
  <si>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</si>
  <si>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</si>
  <si>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</si>
  <si>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</si>
  <si>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</si>
  <si>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</si>
  <si>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</si>
  <si>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</si>
  <si>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</si>
  <si>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</si>
  <si>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</si>
  <si>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</si>
  <si>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</si>
  <si>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</si>
  <si>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</si>
  <si>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</si>
  <si>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</si>
  <si>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</si>
  <si>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</si>
  <si>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</si>
  <si>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</si>
  <si>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</si>
  <si>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</si>
  <si>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</si>
  <si>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</si>
  <si>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</si>
  <si>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</si>
  <si>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</si>
  <si>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</si>
  <si>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</si>
  <si>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</si>
  <si>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</si>
  <si>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</si>
  <si>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</si>
  <si>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</si>
  <si>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</si>
  <si>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</si>
  <si>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</si>
  <si>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</si>
  <si>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</si>
  <si>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</si>
  <si>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</si>
  <si>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</si>
  <si>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</si>
  <si>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</si>
  <si>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</si>
  <si>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</si>
  <si>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</si>
  <si>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</si>
  <si>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</si>
  <si>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</si>
  <si>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</si>
  <si>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</si>
  <si>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</si>
  <si>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</si>
  <si>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</si>
  <si>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</si>
  <si>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</si>
  <si>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</si>
  <si>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</si>
  <si>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</si>
  <si>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</si>
  <si>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</si>
  <si>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</si>
  <si>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</si>
  <si>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</si>
  <si>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</si>
  <si>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</si>
  <si>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</si>
  <si>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</si>
  <si>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</si>
  <si>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</si>
  <si>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</si>
  <si>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</si>
  <si>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</si>
  <si>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</si>
  <si>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</si>
  <si>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</si>
  <si>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</si>
  <si>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</si>
  <si>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</si>
  <si>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</si>
  <si>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</si>
  <si>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</si>
  <si>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</si>
  <si>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</si>
  <si>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</si>
  <si>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</si>
  <si>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</si>
  <si>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</si>
  <si>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</si>
  <si>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</si>
  <si>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</si>
  <si>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</si>
  <si>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</si>
  <si>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</si>
  <si>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</si>
  <si>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</si>
  <si>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</si>
  <si>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</si>
  <si>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</si>
  <si>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</si>
  <si>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</si>
  <si>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</si>
  <si>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</si>
  <si>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</si>
  <si>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</si>
  <si>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</si>
  <si>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</si>
  <si>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</si>
  <si>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</si>
  <si>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</si>
  <si>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</si>
  <si>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</si>
  <si>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</si>
  <si>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</si>
  <si>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</si>
  <si>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</si>
  <si>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</si>
  <si>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</si>
  <si>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</si>
  <si>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</si>
  <si>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</si>
  <si>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</si>
  <si>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</si>
  <si>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</si>
  <si>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</si>
  <si>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</si>
  <si>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</si>
  <si>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</si>
  <si>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</si>
  <si>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</si>
  <si>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</si>
  <si>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</si>
  <si>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</si>
  <si>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</si>
  <si>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</si>
  <si>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</si>
  <si>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</si>
  <si>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</si>
  <si>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</si>
  <si>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</si>
  <si>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</si>
  <si>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</si>
  <si>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</si>
  <si>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</si>
  <si>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</si>
  <si>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</si>
  <si>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</si>
  <si>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</si>
  <si>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</si>
  <si>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</si>
  <si>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</si>
  <si>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</si>
  <si>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</si>
  <si>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</si>
  <si>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</si>
  <si>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</si>
  <si>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</si>
  <si>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</si>
  <si>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</si>
  <si>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</si>
  <si>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</si>
  <si>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</si>
  <si>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</si>
  <si>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</si>
  <si>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</si>
  <si>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</si>
  <si>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</si>
  <si>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</si>
  <si>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</si>
  <si>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</si>
  <si>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</si>
  <si>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</si>
  <si>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</si>
  <si>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</si>
  <si>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</si>
  <si>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</si>
  <si>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</si>
  <si>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</si>
  <si>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</si>
  <si>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</si>
  <si>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</si>
  <si>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</si>
  <si>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</si>
  <si>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</si>
  <si>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</si>
  <si>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</si>
  <si>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</si>
  <si>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</si>
  <si>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</si>
  <si>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</si>
  <si>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</si>
  <si>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</si>
  <si>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</si>
  <si>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</si>
  <si>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</si>
  <si>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</si>
  <si>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</si>
  <si>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</si>
  <si>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</si>
  <si>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</si>
  <si>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</si>
  <si>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</si>
  <si>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</si>
  <si>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</si>
  <si>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</si>
  <si>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</si>
  <si>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</si>
  <si>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</si>
  <si>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</si>
  <si>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</si>
  <si>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</si>
  <si>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</si>
  <si>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</si>
  <si>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</si>
  <si>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</si>
  <si>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</si>
  <si>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</si>
  <si>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</si>
  <si>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</si>
  <si>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</si>
  <si>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</si>
  <si>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</si>
  <si>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</si>
  <si>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</si>
  <si>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</si>
  <si>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</si>
  <si>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</si>
  <si>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</si>
  <si>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</si>
  <si>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</si>
  <si>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</si>
  <si>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</si>
  <si>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</si>
  <si>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</si>
  <si>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</si>
  <si>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</si>
  <si>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</si>
  <si>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</si>
  <si>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</si>
  <si>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</si>
  <si>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</si>
  <si>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</si>
  <si>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</si>
  <si>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</si>
  <si>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</si>
  <si>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</si>
  <si>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</si>
  <si>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</si>
  <si>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</si>
  <si>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</si>
  <si>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</si>
  <si>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</si>
  <si>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</si>
  <si>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</si>
  <si>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</si>
  <si>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</si>
  <si>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</si>
  <si>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</si>
  <si>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</si>
  <si>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</si>
  <si>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</si>
  <si>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</si>
  <si>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</si>
  <si>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</si>
  <si>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</si>
  <si>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</si>
  <si>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</si>
  <si>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</si>
  <si>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</si>
  <si>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</si>
  <si>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</si>
  <si>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</si>
  <si>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</si>
  <si>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</si>
  <si>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</si>
  <si>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</si>
  <si>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</si>
  <si>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</si>
  <si>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</si>
  <si>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</si>
  <si>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</si>
  <si>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</si>
  <si>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</si>
  <si>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</si>
  <si>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</si>
  <si>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</si>
  <si>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</si>
  <si>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</si>
  <si>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</si>
  <si>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</si>
  <si>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</si>
  <si>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</si>
  <si>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</si>
  <si>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</si>
  <si>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</si>
  <si>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</si>
  <si>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</si>
  <si>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</si>
  <si>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</si>
  <si>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</si>
  <si>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</si>
  <si>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</si>
  <si>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</si>
  <si>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</si>
  <si>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</si>
  <si>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</si>
  <si>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</si>
  <si>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</si>
  <si>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</si>
  <si>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</si>
  <si>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</si>
  <si>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</si>
  <si>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</si>
  <si>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</si>
  <si>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</si>
  <si>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</si>
  <si>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</si>
  <si>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</si>
  <si>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</si>
  <si>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</si>
  <si>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</si>
  <si>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</si>
  <si>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</si>
  <si>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</si>
  <si>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</si>
  <si>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</si>
  <si>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</si>
  <si>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</si>
  <si>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</si>
  <si>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</si>
  <si>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</si>
  <si>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</si>
  <si>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</si>
  <si>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</si>
  <si>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</si>
  <si>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</si>
  <si>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</si>
  <si>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</si>
  <si>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</si>
  <si>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</si>
  <si>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</si>
  <si>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</si>
  <si>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</si>
  <si>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</si>
  <si>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</si>
  <si>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</si>
  <si>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</si>
  <si>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</si>
  <si>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</si>
  <si>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</si>
  <si>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</si>
  <si>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</si>
  <si>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</si>
  <si>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</si>
  <si>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</si>
  <si>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</si>
  <si>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</si>
  <si>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</si>
  <si>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</si>
  <si>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</si>
  <si>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</si>
  <si>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</si>
  <si>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</si>
  <si>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</si>
  <si>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</si>
  <si>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</si>
  <si>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</si>
  <si>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</si>
  <si>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</si>
  <si>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</si>
  <si>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</si>
  <si>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</si>
  <si>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</si>
  <si>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</si>
  <si>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</si>
  <si>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</si>
  <si>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</si>
  <si>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</si>
  <si>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</si>
  <si>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</si>
  <si>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</si>
  <si>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</si>
  <si>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</si>
  <si>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</si>
  <si>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</si>
  <si>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</si>
  <si>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</si>
  <si>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</si>
  <si>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</si>
  <si>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</si>
  <si>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</si>
  <si>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</si>
  <si>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</si>
  <si>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</si>
  <si>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</si>
  <si>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</si>
  <si>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</si>
  <si>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</si>
  <si>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</si>
  <si>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</si>
  <si>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</si>
  <si>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</si>
  <si>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</si>
  <si>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</si>
  <si>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</si>
  <si>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</si>
  <si>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</si>
  <si>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</si>
  <si>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</si>
  <si>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</si>
  <si>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</si>
  <si>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</si>
  <si>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</si>
  <si>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</si>
  <si>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</si>
  <si>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</si>
  <si>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</si>
  <si>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</si>
  <si>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</si>
  <si>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</si>
  <si>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</si>
  <si>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</si>
  <si>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</si>
  <si>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</si>
  <si>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</si>
  <si>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</si>
  <si>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</si>
  <si>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</si>
  <si>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</si>
  <si>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</si>
  <si>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</si>
  <si>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</si>
  <si>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</si>
  <si>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</si>
  <si>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</si>
  <si>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</si>
  <si>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</si>
  <si>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</si>
  <si>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</si>
  <si>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</si>
  <si>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</si>
  <si>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</si>
  <si>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</si>
  <si>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</si>
  <si>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</si>
  <si>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</si>
  <si>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</si>
  <si>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</si>
  <si>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</si>
  <si>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</si>
  <si>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</si>
  <si>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</si>
  <si>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</si>
  <si>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</si>
  <si>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</si>
  <si>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</si>
  <si>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</si>
  <si>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</si>
  <si>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</si>
  <si>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</si>
  <si>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</si>
  <si>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</si>
  <si>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</si>
  <si>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</si>
  <si>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</si>
  <si>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</si>
  <si>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</si>
  <si>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</si>
  <si>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</si>
  <si>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</si>
  <si>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</si>
  <si>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</si>
  <si>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</si>
  <si>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</si>
  <si>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</si>
  <si>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</si>
  <si>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</si>
  <si>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</si>
  <si>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</si>
  <si>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</si>
  <si>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</si>
  <si>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</si>
  <si>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</si>
  <si>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</si>
  <si>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</si>
  <si>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</si>
  <si>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</si>
  <si>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</si>
  <si>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</si>
  <si>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</si>
  <si>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</si>
  <si>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</si>
  <si>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</si>
  <si>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</si>
  <si>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</si>
  <si>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</si>
  <si>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</si>
  <si>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</si>
  <si>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</si>
  <si>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</si>
  <si>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</si>
  <si>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</si>
  <si>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</si>
  <si>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</si>
  <si>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</si>
  <si>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</si>
  <si>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</si>
  <si>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</si>
  <si>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</si>
  <si>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</si>
  <si>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</si>
  <si>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</si>
  <si>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</si>
  <si>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</si>
  <si>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</si>
  <si>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</si>
  <si>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</si>
  <si>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</si>
  <si>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</si>
  <si>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</si>
  <si>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</si>
  <si>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</si>
  <si>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</si>
  <si>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</si>
  <si>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</si>
  <si>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</si>
  <si>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</si>
  <si>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</si>
  <si>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</si>
  <si>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</si>
  <si>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</si>
  <si>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</si>
  <si>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</si>
  <si>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</si>
  <si>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</si>
  <si>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</si>
  <si>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</si>
  <si>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</si>
  <si>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</si>
  <si>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</si>
  <si>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</si>
  <si>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</si>
  <si>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</si>
  <si>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</si>
  <si>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</si>
  <si>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</si>
  <si>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</si>
  <si>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</si>
  <si>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</si>
  <si>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</si>
  <si>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</si>
  <si>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</si>
  <si>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</si>
  <si>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</si>
  <si>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</si>
  <si>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</si>
  <si>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</si>
  <si>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</si>
  <si>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</si>
  <si>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</si>
  <si>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</si>
  <si>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</si>
  <si>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</si>
  <si>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</si>
  <si>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</si>
  <si>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</si>
  <si>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</si>
  <si>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</si>
  <si>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</si>
  <si>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</si>
  <si>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</si>
  <si>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</si>
  <si>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</si>
  <si>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</si>
  <si>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</si>
  <si>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</si>
  <si>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</si>
  <si>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</si>
  <si>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</si>
  <si>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</si>
  <si>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</si>
  <si>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</si>
  <si>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</si>
  <si>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</si>
  <si>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</si>
  <si>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</si>
  <si>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</si>
  <si>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</si>
  <si>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</si>
  <si>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</si>
  <si>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</si>
  <si>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</si>
  <si>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</si>
  <si>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</si>
  <si>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</si>
  <si>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</si>
  <si>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</si>
  <si>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</si>
  <si>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</si>
  <si>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</si>
  <si>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</si>
  <si>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</si>
  <si>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</si>
  <si>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</si>
  <si>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</si>
  <si>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</si>
  <si>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</si>
  <si>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</si>
  <si>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</si>
  <si>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</si>
  <si>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</si>
  <si>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</si>
  <si>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</si>
  <si>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</si>
  <si>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</si>
  <si>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</si>
  <si>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</si>
  <si>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</si>
  <si>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</si>
  <si>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</si>
  <si>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</si>
  <si>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</si>
  <si>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</si>
  <si>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</si>
  <si>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</si>
  <si>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</si>
  <si>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</si>
  <si>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</si>
  <si>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</si>
  <si>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</si>
  <si>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</si>
  <si>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</si>
  <si>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</si>
  <si>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</si>
  <si>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</si>
  <si>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</si>
  <si>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</si>
  <si>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</si>
  <si>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</si>
  <si>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</si>
  <si>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</si>
  <si>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</si>
  <si>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</si>
  <si>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</si>
  <si>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</si>
  <si>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</si>
  <si>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</si>
  <si>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</si>
  <si>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</si>
  <si>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</si>
  <si>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</si>
  <si>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</si>
  <si>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</si>
  <si>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</si>
  <si>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</si>
  <si>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</si>
  <si>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</si>
  <si>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</si>
  <si>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</si>
  <si>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</si>
  <si>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</si>
  <si>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</si>
  <si>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</si>
  <si>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</si>
  <si>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</si>
  <si>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</si>
  <si>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</si>
  <si>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</si>
  <si>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</si>
  <si>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</si>
  <si>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</si>
  <si>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</si>
  <si>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</si>
  <si>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</si>
  <si>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</si>
  <si>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</si>
  <si>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</si>
  <si>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</si>
  <si>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</si>
  <si>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</si>
  <si>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</si>
  <si>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</si>
  <si>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</si>
  <si>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</si>
  <si>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</si>
  <si>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</si>
  <si>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</si>
  <si>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</si>
  <si>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</si>
  <si>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</si>
  <si>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</si>
  <si>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</si>
  <si>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</si>
  <si>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</si>
  <si>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</si>
  <si>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</si>
  <si>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</si>
  <si>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</si>
  <si>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</si>
  <si>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</si>
  <si>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</si>
  <si>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</si>
  <si>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</si>
  <si>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</si>
  <si>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</si>
  <si>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</si>
  <si>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</si>
  <si>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</si>
  <si>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</si>
  <si>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</si>
  <si>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</si>
  <si>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</si>
  <si>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</si>
  <si>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</si>
  <si>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</si>
  <si>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</si>
  <si>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</si>
  <si>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</si>
  <si>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</si>
  <si>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</si>
  <si>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</si>
  <si>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</si>
  <si>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</si>
  <si>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</si>
  <si>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</si>
  <si>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</si>
  <si>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</si>
  <si>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</si>
  <si>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</si>
  <si>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</si>
  <si>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</si>
  <si>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</si>
  <si>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</si>
  <si>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</si>
  <si>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</si>
  <si>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</si>
  <si>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</si>
  <si>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</si>
  <si>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</si>
  <si>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</si>
  <si>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</si>
  <si>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</si>
  <si>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</si>
  <si>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</si>
  <si>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</si>
  <si>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</si>
  <si>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</si>
  <si>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</si>
  <si>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</si>
  <si>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</si>
  <si>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</si>
  <si>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</si>
  <si>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</si>
  <si>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</si>
  <si>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</si>
  <si>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</si>
  <si>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</si>
  <si>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</si>
  <si>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</si>
  <si>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</si>
  <si>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</si>
  <si>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</si>
  <si>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</si>
  <si>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</si>
  <si>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</si>
  <si>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</si>
  <si>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</si>
  <si>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</si>
  <si>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</si>
  <si>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</si>
  <si>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</si>
  <si>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</si>
  <si>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</si>
  <si>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</si>
  <si>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</si>
  <si>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</si>
  <si>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</si>
  <si>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</si>
  <si>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</si>
  <si>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</si>
  <si>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</si>
  <si>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</si>
  <si>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</si>
  <si>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</si>
  <si>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</si>
  <si>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</si>
  <si>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</si>
  <si>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</si>
  <si>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</si>
  <si>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</si>
  <si>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</si>
  <si>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</si>
  <si>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</si>
  <si>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</si>
  <si>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</si>
  <si>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</si>
  <si>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</si>
  <si>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</si>
  <si>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</si>
  <si>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</si>
  <si>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</si>
  <si>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</si>
  <si>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</si>
  <si>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</si>
  <si>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</si>
  <si>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</si>
  <si>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</si>
  <si>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</si>
  <si>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</si>
  <si>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</si>
  <si>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</si>
  <si>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</si>
  <si>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</si>
  <si>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</si>
  <si>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</si>
  <si>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</si>
  <si>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</si>
  <si>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</si>
  <si>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</si>
  <si>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</si>
  <si>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</si>
  <si>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</si>
  <si>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</si>
  <si>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</si>
  <si>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</si>
  <si>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</si>
  <si>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</si>
  <si>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</si>
  <si>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</si>
  <si>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</si>
  <si>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</si>
  <si>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</si>
  <si>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</si>
  <si>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</si>
  <si>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</si>
  <si>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</si>
  <si>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</si>
  <si>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</si>
  <si>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</si>
  <si>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</si>
  <si>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</si>
  <si>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</si>
  <si>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</si>
  <si>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</si>
  <si>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</si>
  <si>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</si>
  <si>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</si>
  <si>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</si>
  <si>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</si>
  <si>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</si>
  <si>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</si>
  <si>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</si>
  <si>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</si>
  <si>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</si>
  <si>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</si>
  <si>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</si>
  <si>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</si>
  <si>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</si>
  <si>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</si>
  <si>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</si>
  <si>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</si>
  <si>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</si>
  <si>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</si>
  <si>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</si>
  <si>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</si>
  <si>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</si>
  <si>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</si>
  <si>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</si>
  <si>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</si>
  <si>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</si>
  <si>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</si>
  <si>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</si>
  <si>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</si>
  <si>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</si>
  <si>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</si>
  <si>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</si>
  <si>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</si>
  <si>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</si>
  <si>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</si>
  <si>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</si>
  <si>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</si>
  <si>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</si>
  <si>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</si>
  <si>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</si>
  <si>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</si>
  <si>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</si>
  <si>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</si>
  <si>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</si>
  <si>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</si>
  <si>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</si>
  <si>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</si>
  <si>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</si>
  <si>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</si>
  <si>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</si>
  <si>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</si>
  <si>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</si>
  <si>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</si>
  <si>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</si>
  <si>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</si>
  <si>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</si>
  <si>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</si>
  <si>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</si>
  <si>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</si>
  <si>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</si>
  <si>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</si>
  <si>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</si>
  <si>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</si>
  <si>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</si>
  <si>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</si>
  <si>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</si>
  <si>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</si>
  <si>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</si>
  <si>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</si>
  <si>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</si>
  <si>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</si>
  <si>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</si>
  <si>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</si>
  <si>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</si>
  <si>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</si>
  <si>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</si>
  <si>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</si>
  <si>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</si>
  <si>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</si>
  <si>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</si>
  <si>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</si>
  <si>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</si>
  <si>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</si>
  <si>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</si>
  <si>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</si>
  <si>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</si>
  <si>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</si>
  <si>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</si>
  <si>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</si>
  <si>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</si>
  <si>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</si>
  <si>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</si>
  <si>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</si>
  <si>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</si>
  <si>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</si>
  <si>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</si>
  <si>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</si>
  <si>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</si>
  <si>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</si>
  <si>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</si>
  <si>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</si>
  <si>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</si>
  <si>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</si>
  <si>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</si>
  <si>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</si>
  <si>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</si>
  <si>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</si>
  <si>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</si>
  <si>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</si>
  <si>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</si>
  <si>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</si>
  <si>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</si>
  <si>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</si>
  <si>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</si>
  <si>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</si>
  <si>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</si>
  <si>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</si>
  <si>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</si>
  <si>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</si>
  <si>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</si>
  <si>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</si>
  <si>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</si>
  <si>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</si>
  <si>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</si>
  <si>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</si>
  <si>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</si>
  <si>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</si>
  <si>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</si>
  <si>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</si>
  <si>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</si>
  <si>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</si>
  <si>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</si>
  <si>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</si>
  <si>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</si>
  <si>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</si>
  <si>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</si>
  <si>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</si>
  <si>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</si>
  <si>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</si>
  <si>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</si>
  <si>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</si>
  <si>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</si>
  <si>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</si>
  <si>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</si>
  <si>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</si>
  <si>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</si>
  <si>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</si>
  <si>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</si>
  <si>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</si>
  <si>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</si>
  <si>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</si>
  <si>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</si>
  <si>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</si>
  <si>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</si>
  <si>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</si>
  <si>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</si>
  <si>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</si>
  <si>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</si>
  <si>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</si>
  <si>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</si>
  <si>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</si>
  <si>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</si>
  <si>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</si>
  <si>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</si>
  <si>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</si>
  <si>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</si>
  <si>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</si>
  <si>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</si>
  <si>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</si>
  <si>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</si>
  <si>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</si>
  <si>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</si>
  <si>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</si>
  <si>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</si>
  <si>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</si>
  <si>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</si>
  <si>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</si>
  <si>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</si>
  <si>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</si>
  <si>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</si>
  <si>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</si>
  <si>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</si>
  <si>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</si>
  <si>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</si>
  <si>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</si>
  <si>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</si>
  <si>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</si>
  <si>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</si>
  <si>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</si>
  <si>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</si>
  <si>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</si>
  <si>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</si>
  <si>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</si>
  <si>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</si>
  <si>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</si>
  <si>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</si>
  <si>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</si>
  <si>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</si>
  <si>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</si>
  <si>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</si>
  <si>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</si>
  <si>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</si>
  <si>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</si>
  <si>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</si>
  <si>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</si>
  <si>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</si>
  <si>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</si>
  <si>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</si>
  <si>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</si>
  <si>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</si>
  <si>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</si>
  <si>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</si>
  <si>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</si>
  <si>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</si>
  <si>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</si>
  <si>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</si>
  <si>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</si>
  <si>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</si>
  <si>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</si>
  <si>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</si>
  <si>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</si>
  <si>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</si>
  <si>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</si>
  <si>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</si>
  <si>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</si>
  <si>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</si>
  <si>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</si>
  <si>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</si>
  <si>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</si>
  <si>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</si>
  <si>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</si>
  <si>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</si>
  <si>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</si>
  <si>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</si>
  <si>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</si>
  <si>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</si>
  <si>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</si>
  <si>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</si>
  <si>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</si>
  <si>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</si>
  <si>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</si>
  <si>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</si>
  <si>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</si>
  <si>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</si>
  <si>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</si>
  <si>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</si>
  <si>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</si>
  <si>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</si>
  <si>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</si>
  <si>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</si>
  <si>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</si>
  <si>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</si>
  <si>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</si>
  <si>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</si>
  <si>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</si>
  <si>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</si>
  <si>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</si>
  <si>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</si>
  <si>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</si>
  <si>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</si>
  <si>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</si>
  <si>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</si>
  <si>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</si>
  <si>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</si>
  <si>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</si>
  <si>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</si>
  <si>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</si>
  <si>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</si>
  <si>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</si>
  <si>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</si>
  <si>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</si>
  <si>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</si>
  <si>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</si>
  <si>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</si>
  <si>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</si>
  <si>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</si>
  <si>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</si>
  <si>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</si>
  <si>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</si>
  <si>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</si>
  <si>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</si>
  <si>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</si>
  <si>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</si>
  <si>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</si>
  <si>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</si>
  <si>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</si>
  <si>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</si>
  <si>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</si>
  <si>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</si>
  <si>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</si>
  <si>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</si>
  <si>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</si>
  <si>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</si>
  <si>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</si>
  <si>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</si>
  <si>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</si>
  <si>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</si>
  <si>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</si>
  <si>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</si>
  <si>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</si>
  <si>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</si>
  <si>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</si>
  <si>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</si>
  <si>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</si>
  <si>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</si>
  <si>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</si>
  <si>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</si>
  <si>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</si>
  <si>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</si>
  <si>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</si>
  <si>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</si>
  <si>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</si>
  <si>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</si>
  <si>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</si>
  <si>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</si>
  <si>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</si>
  <si>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</si>
  <si>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</si>
  <si>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</si>
  <si>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</si>
  <si>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</si>
  <si>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</si>
  <si>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</si>
  <si>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</si>
  <si>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</si>
  <si>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</si>
  <si>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</si>
  <si>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</si>
  <si>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</si>
  <si>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</si>
  <si>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</si>
  <si>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</si>
  <si>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</si>
  <si>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</si>
  <si>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</si>
  <si>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</si>
  <si>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</si>
  <si>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</si>
  <si>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</si>
  <si>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</si>
  <si>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</si>
  <si>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</si>
  <si>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</si>
  <si>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</si>
  <si>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</si>
  <si>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</si>
  <si>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</si>
  <si>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</si>
  <si>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</si>
  <si>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</si>
  <si>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</si>
  <si>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</si>
  <si>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</si>
  <si>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</si>
  <si>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</si>
  <si>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</si>
  <si>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</si>
  <si>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</si>
  <si>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</si>
  <si>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</si>
  <si>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</si>
  <si>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</si>
  <si>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</si>
  <si>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</si>
  <si>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</si>
  <si>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</si>
  <si>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</si>
  <si>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</si>
  <si>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</si>
  <si>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</si>
  <si>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</si>
  <si>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</si>
  <si>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</si>
  <si>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</si>
  <si>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</si>
  <si>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</si>
  <si>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</si>
  <si>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</si>
  <si>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</si>
  <si>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</si>
  <si>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</si>
  <si>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</si>
  <si>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</si>
  <si>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</si>
  <si>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</si>
  <si>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</si>
  <si>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</si>
  <si>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</si>
  <si>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</si>
  <si>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</si>
  <si>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</si>
  <si>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</si>
  <si>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</si>
  <si>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</si>
  <si>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</si>
  <si>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</si>
  <si>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</si>
  <si>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</si>
  <si>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</si>
  <si>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</si>
  <si>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</si>
  <si>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</si>
  <si>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</si>
  <si>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</si>
  <si>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</si>
  <si>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</si>
  <si>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</si>
  <si>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</si>
  <si>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</si>
  <si>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</si>
  <si>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</si>
  <si>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</si>
  <si>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</si>
  <si>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</si>
  <si>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</si>
  <si>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</si>
  <si>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</si>
  <si>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</si>
  <si>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</si>
  <si>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</si>
  <si>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</si>
  <si>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</si>
  <si>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</si>
  <si>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</si>
  <si>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</si>
  <si>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</si>
  <si>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</si>
  <si>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</si>
  <si>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</si>
  <si>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</si>
  <si>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</si>
  <si>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</si>
  <si>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</si>
  <si>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</si>
  <si>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</si>
  <si>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</si>
  <si>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</si>
  <si>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</si>
  <si>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</si>
  <si>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</si>
  <si>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</si>
  <si>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</si>
  <si>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</si>
  <si>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</si>
  <si>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</si>
  <si>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</si>
  <si>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</si>
  <si>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</si>
  <si>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</si>
  <si>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</si>
  <si>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</si>
  <si>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</si>
  <si>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</si>
  <si>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</si>
  <si>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</si>
  <si>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</si>
  <si>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</si>
  <si>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</si>
  <si>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</si>
  <si>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</si>
  <si>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</si>
  <si>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</si>
  <si>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</si>
  <si>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</si>
  <si>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</si>
  <si>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</si>
  <si>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</si>
  <si>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</si>
  <si>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</si>
  <si>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</si>
  <si>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</si>
  <si>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</si>
  <si>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</si>
  <si>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</si>
  <si>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</si>
  <si>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</si>
  <si>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</si>
  <si>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</si>
  <si>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</si>
  <si>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</si>
  <si>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</si>
  <si>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</si>
  <si>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</si>
  <si>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</si>
  <si>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</si>
  <si>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</si>
  <si>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</si>
  <si>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</si>
  <si>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</si>
  <si>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</si>
  <si>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</si>
  <si>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</si>
  <si>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</si>
  <si>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</si>
  <si>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</si>
  <si>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</si>
  <si>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</si>
  <si>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</si>
  <si>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</si>
  <si>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</si>
  <si>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</si>
  <si>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</si>
  <si>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</si>
  <si>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</si>
  <si>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</si>
  <si>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</si>
  <si>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</si>
  <si>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</si>
  <si>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</si>
  <si>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</si>
  <si>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</si>
  <si>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</si>
  <si>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</si>
  <si>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</si>
  <si>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</si>
  <si>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</si>
  <si>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</si>
  <si>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</si>
  <si>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</si>
  <si>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</si>
  <si>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</si>
  <si>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</si>
  <si>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</si>
  <si>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</si>
  <si>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</si>
  <si>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</si>
  <si>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</si>
  <si>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</si>
  <si>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</si>
  <si>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</si>
  <si>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</si>
  <si>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</si>
  <si>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</si>
  <si>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</si>
  <si>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</si>
  <si>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</si>
  <si>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</si>
  <si>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</si>
  <si>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</si>
  <si>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</si>
  <si>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</si>
  <si>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</si>
  <si>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</si>
  <si>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</si>
  <si>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</si>
  <si>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</si>
  <si>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</si>
  <si>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</si>
  <si>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</si>
  <si>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</si>
  <si>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</si>
  <si>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</si>
  <si>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</si>
  <si>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</si>
  <si>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</si>
  <si>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</si>
  <si>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</si>
  <si>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</si>
  <si>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</si>
  <si>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</si>
  <si>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</si>
  <si>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</si>
  <si>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</si>
  <si>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</si>
  <si>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</si>
  <si>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</si>
  <si>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</si>
  <si>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</si>
  <si>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</si>
  <si>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</si>
  <si>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</si>
  <si>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</si>
  <si>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</si>
  <si>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</si>
  <si>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</si>
  <si>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</si>
  <si>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</si>
  <si>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</si>
  <si>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</si>
  <si>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</si>
  <si>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</si>
  <si>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</si>
  <si>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</si>
  <si>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</si>
  <si>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</si>
  <si>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</si>
  <si>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</si>
  <si>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</si>
  <si>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</si>
  <si>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</si>
  <si>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</si>
  <si>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</si>
  <si>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</si>
  <si>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</si>
  <si>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</si>
  <si>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</si>
  <si>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</si>
  <si>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</si>
  <si>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</si>
  <si>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</si>
  <si>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</si>
  <si>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</si>
  <si>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</si>
  <si>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</si>
  <si>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</si>
  <si>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</si>
  <si>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</si>
  <si>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</si>
  <si>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</si>
  <si>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</si>
  <si>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</si>
  <si>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</si>
  <si>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</si>
  <si>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</si>
  <si>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</si>
  <si>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</si>
  <si>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</si>
  <si>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</si>
  <si>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</si>
  <si>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</si>
  <si>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</si>
  <si>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</si>
  <si>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</si>
  <si>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</si>
  <si>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</si>
  <si>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</si>
  <si>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</si>
  <si>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</si>
  <si>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</si>
  <si>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</si>
  <si>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</si>
  <si>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</si>
  <si>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</si>
  <si>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</si>
  <si>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</si>
  <si>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</si>
  <si>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</si>
  <si>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</si>
  <si>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</si>
  <si>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</si>
  <si>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</si>
  <si>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</si>
  <si>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</si>
  <si>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</si>
  <si>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</si>
  <si>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</si>
  <si>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</si>
  <si>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</si>
  <si>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</si>
  <si>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</si>
  <si>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</si>
  <si>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</si>
  <si>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</si>
  <si>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</si>
  <si>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</si>
  <si>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</si>
  <si>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</si>
  <si>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</si>
  <si>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</si>
  <si>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</si>
  <si>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</si>
  <si>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</si>
  <si>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</si>
  <si>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</si>
  <si>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</si>
  <si>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</si>
  <si>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</si>
  <si>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</si>
  <si>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</si>
  <si>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</si>
  <si>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</si>
  <si>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</si>
  <si>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</si>
  <si>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</si>
  <si>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</si>
  <si>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</si>
  <si>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</si>
  <si>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</si>
  <si>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</si>
  <si>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</si>
  <si>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</si>
  <si>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</si>
  <si>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</si>
  <si>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</si>
  <si>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</si>
  <si>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</si>
  <si>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</si>
  <si>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</si>
  <si>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</si>
  <si>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</si>
  <si>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</si>
  <si>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</si>
  <si>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</si>
  <si>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</si>
  <si>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</si>
  <si>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</si>
  <si>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</si>
  <si>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</si>
  <si>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</si>
  <si>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</si>
  <si>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</si>
  <si>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</si>
  <si>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</si>
  <si>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</si>
  <si>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</si>
  <si>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</si>
  <si>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</si>
  <si>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</si>
  <si>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</si>
  <si>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</si>
  <si>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</si>
  <si>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</si>
  <si>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</si>
  <si>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</si>
  <si>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</si>
  <si>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</si>
  <si>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</si>
  <si>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</si>
  <si>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</si>
  <si>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</si>
  <si>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</si>
  <si>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</si>
  <si>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</si>
  <si>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</si>
  <si>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</si>
  <si>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</si>
  <si>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</si>
  <si>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</si>
  <si>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</si>
  <si>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</si>
  <si>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</si>
  <si>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</si>
  <si>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</si>
  <si>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</si>
  <si>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</si>
  <si>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</si>
  <si>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</si>
  <si>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</si>
  <si>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</si>
  <si>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</si>
  <si>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</si>
  <si>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</si>
  <si>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</si>
  <si>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</si>
  <si>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</si>
  <si>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</si>
  <si>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</si>
  <si>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</si>
  <si>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</si>
  <si>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</si>
  <si>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</si>
  <si>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</si>
  <si>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</si>
  <si>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</si>
  <si>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</si>
  <si>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</si>
  <si>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</si>
  <si>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</si>
  <si>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</si>
  <si>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</si>
  <si>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</si>
  <si>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</si>
  <si>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</si>
  <si>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</si>
  <si>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</si>
  <si>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</si>
  <si>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</si>
  <si>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</si>
  <si>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</si>
  <si>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</si>
  <si>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</si>
  <si>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</si>
  <si>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</si>
  <si>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</si>
  <si>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</si>
  <si>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</si>
  <si>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</si>
  <si>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</si>
  <si>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</si>
  <si>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</si>
  <si>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</si>
  <si>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</si>
  <si>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</si>
  <si>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</si>
  <si>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</si>
  <si>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</si>
  <si>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</si>
  <si>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</si>
  <si>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</si>
  <si>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</si>
  <si>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</si>
  <si>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</si>
  <si>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</si>
  <si>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</si>
  <si>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</si>
  <si>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</si>
  <si>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</si>
  <si>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</si>
  <si>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</si>
  <si>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</si>
  <si>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</si>
  <si>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</si>
  <si>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</si>
  <si>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</si>
  <si>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</si>
  <si>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</si>
  <si>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</si>
  <si>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</si>
  <si>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</si>
  <si>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</si>
  <si>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</si>
  <si>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</si>
  <si>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</si>
  <si>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</si>
  <si>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</si>
  <si>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</si>
  <si>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</si>
  <si>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</si>
  <si>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</si>
  <si>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</si>
  <si>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</si>
  <si>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</si>
  <si>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</si>
  <si>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</si>
  <si>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</si>
  <si>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</si>
  <si>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</si>
  <si>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</si>
  <si>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</si>
  <si>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</si>
  <si>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</si>
  <si>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</si>
  <si>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</si>
  <si>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</si>
  <si>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</si>
  <si>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</si>
  <si>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</si>
  <si>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</si>
  <si>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</si>
  <si>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</si>
  <si>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</si>
  <si>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</si>
  <si>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</si>
  <si>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</si>
  <si>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</si>
  <si>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</si>
  <si>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</si>
  <si>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</si>
  <si>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</si>
  <si>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</si>
  <si>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</si>
  <si>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</si>
  <si>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</si>
  <si>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</si>
  <si>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</si>
  <si>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</si>
  <si>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</si>
  <si>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</si>
  <si>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</si>
  <si>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</si>
  <si>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</si>
  <si>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</si>
  <si>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</si>
  <si>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</si>
  <si>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</si>
  <si>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</si>
  <si>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</si>
  <si>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</si>
  <si>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</si>
  <si>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</si>
  <si>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</si>
  <si>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</si>
  <si>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</si>
  <si>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</si>
  <si>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</si>
  <si>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</si>
  <si>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</si>
  <si>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</si>
  <si>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</si>
  <si>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</si>
  <si>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</si>
  <si>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</si>
  <si>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</si>
  <si>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</si>
  <si>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</si>
  <si>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</si>
  <si>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</si>
  <si>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</si>
  <si>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</si>
  <si>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</si>
  <si>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</si>
  <si>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</si>
  <si>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</si>
  <si>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</si>
  <si>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</si>
  <si>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</si>
  <si>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</si>
  <si>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</si>
  <si>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</si>
  <si>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</si>
  <si>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</si>
  <si>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</si>
  <si>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</si>
  <si>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</si>
  <si>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</si>
  <si>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</si>
  <si>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</si>
  <si>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</si>
  <si>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</si>
  <si>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</si>
  <si>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</si>
  <si>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</si>
  <si>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</si>
  <si>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</si>
  <si>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</si>
  <si>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</si>
  <si>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</si>
  <si>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</si>
  <si>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</si>
  <si>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</si>
  <si>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</si>
  <si>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</si>
  <si>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</si>
  <si>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</si>
  <si>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</si>
  <si>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</si>
  <si>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</si>
  <si>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</si>
  <si>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</si>
  <si>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</si>
  <si>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</si>
  <si>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</si>
  <si>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</si>
  <si>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</si>
  <si>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</si>
  <si>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</si>
  <si>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</si>
  <si>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</si>
  <si>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</si>
  <si>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</si>
  <si>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</si>
  <si>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</si>
  <si>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</si>
  <si>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</si>
  <si>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</si>
  <si>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</si>
  <si>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</si>
  <si>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</si>
  <si>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</si>
  <si>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</si>
  <si>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</si>
  <si>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</si>
  <si>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</si>
  <si>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</si>
  <si>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</si>
  <si>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</si>
  <si>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</si>
  <si>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</si>
  <si>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</si>
  <si>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</si>
  <si>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</si>
  <si>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</si>
  <si>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</si>
  <si>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</si>
  <si>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</si>
  <si>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</si>
  <si>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</si>
  <si>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</si>
  <si>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</si>
  <si>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</si>
  <si>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</si>
  <si>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</si>
  <si>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</si>
  <si>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</si>
  <si>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</si>
  <si>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</si>
  <si>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</si>
  <si>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</si>
  <si>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</si>
  <si>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</si>
  <si>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</si>
  <si>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</si>
  <si>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</si>
  <si>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</si>
  <si>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</si>
  <si>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</si>
  <si>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</si>
  <si>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</si>
  <si>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</si>
  <si>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</si>
  <si>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</si>
  <si>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</si>
  <si>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</si>
  <si>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</si>
  <si>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</si>
  <si>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</si>
  <si>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</si>
  <si>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</si>
  <si>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</si>
  <si>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</si>
  <si>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</si>
  <si>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</si>
  <si>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</si>
  <si>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</si>
  <si>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</si>
  <si>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</si>
  <si>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</si>
  <si>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</si>
  <si>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</si>
  <si>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</si>
  <si>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</si>
  <si>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</si>
  <si>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</si>
  <si>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</si>
  <si>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</si>
  <si>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</si>
  <si>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</si>
  <si>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</si>
  <si>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</si>
  <si>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</si>
  <si>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</si>
  <si>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</si>
  <si>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</si>
  <si>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</si>
  <si>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</si>
  <si>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</si>
  <si>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</si>
  <si>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</si>
  <si>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</si>
  <si>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</si>
  <si>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</si>
  <si>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</si>
  <si>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</si>
  <si>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</si>
  <si>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</si>
  <si>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</si>
  <si>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</si>
  <si>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</si>
  <si>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</si>
  <si>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</si>
  <si>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</si>
  <si>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</si>
  <si>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</si>
  <si>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</si>
  <si>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</si>
  <si>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</si>
  <si>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</si>
  <si>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</si>
  <si>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</si>
  <si>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</si>
  <si>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</si>
  <si>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</si>
  <si>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</si>
  <si>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</si>
  <si>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</si>
  <si>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</si>
  <si>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</si>
  <si>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</si>
  <si>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</si>
  <si>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</si>
  <si>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</si>
  <si>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</si>
  <si>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</si>
  <si>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</si>
  <si>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</si>
  <si>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</si>
  <si>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</si>
  <si>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</si>
  <si>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</si>
  <si>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</si>
  <si>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</si>
  <si>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</si>
  <si>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</si>
  <si>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</si>
  <si>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</si>
  <si>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</si>
  <si>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</si>
  <si>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</si>
  <si>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</si>
  <si>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</si>
  <si>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</si>
  <si>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</si>
  <si>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</si>
  <si>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</si>
  <si>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</si>
  <si>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</si>
  <si>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</si>
  <si>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</si>
  <si>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</si>
  <si>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</si>
  <si>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</si>
  <si>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</si>
  <si>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</si>
  <si>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</si>
  <si>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</si>
  <si>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</si>
  <si>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</si>
  <si>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</si>
  <si>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</si>
  <si>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</si>
  <si>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</si>
  <si>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</si>
  <si>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</si>
  <si>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</si>
  <si>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</si>
  <si>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</si>
  <si>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</si>
  <si>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</si>
  <si>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</si>
  <si>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</si>
  <si>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</si>
  <si>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</si>
  <si>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</si>
  <si>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</si>
  <si>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</si>
  <si>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</si>
  <si>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</si>
  <si>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</si>
  <si>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</si>
  <si>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</si>
  <si>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</si>
  <si>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</si>
  <si>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</si>
  <si>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</si>
  <si>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</si>
  <si>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</si>
  <si>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</si>
  <si>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</si>
  <si>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</si>
  <si>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</si>
  <si>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</si>
  <si>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</si>
  <si>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</si>
  <si>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</si>
  <si>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</si>
  <si>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</si>
  <si>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</si>
  <si>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</si>
  <si>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</si>
  <si>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</si>
  <si>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</si>
  <si>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</si>
  <si>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</si>
  <si>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</si>
  <si>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</si>
  <si>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</si>
  <si>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</si>
  <si>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</si>
  <si>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</si>
  <si>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</si>
  <si>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</si>
  <si>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</si>
  <si>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</si>
  <si>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</si>
  <si>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</si>
  <si>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</si>
  <si>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</si>
  <si>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</si>
  <si>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</si>
  <si>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</si>
  <si>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</si>
  <si>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</si>
  <si>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</si>
  <si>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</si>
  <si>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</si>
  <si>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</si>
  <si>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</si>
  <si>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</si>
  <si>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</si>
  <si>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</si>
  <si>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</si>
  <si>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</si>
  <si>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</si>
  <si>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</si>
  <si>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</si>
  <si>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</si>
  <si>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</si>
  <si>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</si>
  <si>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</si>
  <si>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</si>
  <si>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</si>
  <si>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</si>
  <si>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</si>
  <si>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</si>
  <si>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</si>
  <si>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</si>
  <si>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</si>
  <si>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</si>
  <si>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</si>
  <si>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</si>
  <si>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</si>
  <si>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</si>
  <si>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</si>
  <si>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</si>
  <si>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</si>
  <si>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</si>
  <si>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</si>
  <si>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</si>
  <si>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</si>
  <si>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</si>
  <si>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</si>
  <si>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</si>
  <si>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</si>
  <si>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</si>
  <si>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</si>
  <si>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</si>
  <si>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</si>
  <si>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</si>
  <si>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</si>
  <si>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</si>
  <si>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</si>
  <si>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</si>
  <si>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</si>
  <si>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</si>
  <si>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</si>
  <si>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</si>
  <si>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</si>
  <si>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</si>
  <si>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</si>
  <si>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</si>
  <si>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</si>
  <si>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</si>
  <si>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</si>
  <si>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</si>
  <si>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</si>
  <si>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</si>
  <si>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</si>
  <si>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</si>
  <si>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</si>
  <si>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</si>
  <si>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</si>
  <si>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</si>
  <si>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</si>
  <si>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</si>
  <si>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</si>
  <si>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</si>
  <si>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</si>
  <si>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</si>
  <si>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</si>
  <si>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</si>
  <si>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</si>
  <si>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</si>
  <si>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</si>
  <si>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</si>
  <si>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</si>
  <si>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</si>
  <si>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</si>
  <si>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</si>
  <si>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</si>
  <si>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</si>
  <si>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</si>
  <si>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</si>
  <si>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</si>
  <si>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</si>
  <si>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</si>
  <si>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</si>
  <si>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</si>
  <si>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</si>
  <si>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</si>
  <si>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</si>
  <si>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</si>
  <si>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</si>
  <si>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</si>
  <si>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</si>
  <si>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</si>
  <si>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</si>
  <si>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</si>
  <si>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</si>
  <si>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</si>
  <si>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</si>
  <si>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</si>
  <si>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</si>
  <si>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</si>
  <si>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</si>
  <si>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</si>
  <si>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</si>
  <si>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</si>
  <si>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</si>
  <si>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</si>
  <si>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</si>
  <si>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</si>
  <si>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</si>
  <si>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</si>
  <si>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</si>
  <si>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</si>
  <si>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</si>
  <si>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</si>
  <si>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</si>
  <si>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</si>
  <si>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</si>
  <si>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</si>
  <si>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</si>
  <si>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</si>
  <si>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</si>
  <si>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</si>
  <si>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</si>
  <si>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</si>
  <si>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</si>
  <si>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</si>
  <si>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</si>
  <si>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</si>
  <si>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</si>
  <si>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</si>
  <si>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</si>
  <si>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</si>
  <si>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</si>
  <si>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</si>
  <si>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</si>
  <si>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</si>
  <si>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</si>
  <si>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</si>
  <si>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</si>
  <si>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</si>
  <si>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</si>
  <si>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</si>
  <si>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</si>
  <si>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</si>
  <si>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</si>
  <si>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</si>
  <si>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</si>
  <si>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</si>
  <si>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</si>
  <si>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</si>
  <si>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</si>
  <si>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</si>
  <si>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</si>
  <si>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</si>
  <si>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</si>
  <si>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</si>
  <si>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</si>
  <si>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</si>
  <si>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</si>
  <si>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</si>
  <si>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</si>
  <si>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</si>
  <si>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</si>
  <si>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</si>
  <si>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</si>
  <si>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</si>
  <si>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</si>
  <si>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</si>
  <si>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</si>
  <si>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</si>
  <si>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</si>
  <si>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</si>
  <si>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</si>
  <si>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</si>
  <si>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</si>
  <si>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</si>
  <si>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</si>
  <si>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</si>
  <si>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</si>
  <si>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</si>
  <si>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</si>
  <si>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</si>
  <si>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</si>
  <si>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</si>
  <si>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</si>
  <si>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</si>
  <si>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</si>
  <si>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</si>
  <si>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</si>
  <si>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</si>
  <si>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</si>
  <si>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</si>
  <si>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</si>
  <si>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</si>
  <si>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</si>
  <si>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</si>
  <si>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</si>
  <si>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</si>
  <si>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</si>
  <si>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</si>
  <si>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</si>
  <si>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</si>
  <si>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</si>
  <si>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</si>
  <si>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</si>
  <si>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</si>
  <si>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</si>
  <si>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</si>
  <si>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</si>
  <si>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</si>
  <si>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</si>
  <si>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</si>
  <si>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</si>
  <si>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</si>
  <si>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</si>
  <si>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</si>
  <si>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</si>
  <si>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</si>
  <si>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</si>
  <si>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</si>
  <si>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</si>
  <si>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</si>
  <si>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</si>
  <si>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</si>
  <si>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</si>
  <si>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</si>
  <si>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</si>
  <si>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</si>
  <si>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</si>
  <si>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</si>
  <si>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</si>
  <si>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</si>
  <si>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</si>
  <si>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</si>
  <si>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</si>
  <si>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</si>
  <si>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</si>
  <si>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</si>
  <si>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</si>
  <si>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</si>
  <si>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</si>
  <si>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</si>
  <si>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</si>
  <si>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</si>
  <si>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</si>
  <si>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</si>
  <si>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</si>
  <si>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</si>
  <si>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</si>
  <si>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</si>
  <si>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</si>
  <si>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</si>
  <si>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</si>
  <si>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</si>
  <si>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</si>
  <si>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</si>
  <si>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</si>
  <si>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</si>
  <si>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</si>
  <si>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</si>
  <si>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</si>
  <si>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</si>
  <si>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</si>
  <si>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</si>
  <si>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</si>
  <si>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</si>
  <si>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</si>
  <si>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</si>
  <si>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</si>
  <si>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</si>
  <si>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</si>
  <si>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</si>
  <si>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</si>
  <si>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</si>
  <si>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</si>
  <si>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</si>
  <si>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</si>
  <si>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</si>
  <si>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</si>
  <si>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</si>
  <si>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</si>
  <si>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</si>
  <si>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</si>
  <si>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</si>
  <si>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</si>
  <si>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</si>
  <si>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</si>
  <si>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</si>
  <si>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</si>
  <si>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</si>
  <si>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</si>
  <si>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</si>
  <si>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</si>
  <si>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</si>
  <si>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</si>
  <si>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</si>
  <si>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</si>
  <si>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</si>
  <si>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</si>
  <si>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</si>
  <si>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</si>
  <si>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</si>
  <si>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</si>
  <si>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</si>
  <si>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</si>
  <si>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</si>
  <si>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</si>
  <si>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</si>
  <si>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</si>
  <si>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</si>
  <si>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</si>
  <si>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</si>
  <si>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</si>
  <si>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</si>
  <si>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</si>
  <si>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</si>
  <si>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</si>
  <si>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</si>
  <si>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</si>
  <si>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</si>
  <si>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</si>
  <si>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</si>
  <si>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</si>
  <si>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</si>
  <si>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</si>
  <si>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</si>
  <si>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</si>
  <si>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</si>
  <si>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</si>
  <si>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</si>
  <si>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</si>
  <si>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</si>
  <si>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</si>
  <si>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</si>
  <si>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</si>
  <si>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</si>
  <si>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</si>
  <si>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</si>
  <si>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</si>
  <si>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</si>
  <si>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</si>
  <si>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</si>
  <si>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</si>
  <si>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</si>
  <si>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</si>
  <si>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</si>
  <si>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</si>
  <si>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</si>
  <si>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</si>
  <si>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</si>
  <si>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</si>
  <si>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</si>
  <si>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</si>
  <si>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</si>
  <si>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</si>
  <si>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</si>
  <si>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</si>
  <si>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</si>
  <si>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</si>
  <si>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</si>
  <si>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</si>
  <si>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</si>
  <si>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</si>
  <si>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</si>
  <si>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</si>
  <si>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</si>
  <si>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</si>
  <si>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</si>
  <si>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</si>
  <si>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</si>
  <si>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</si>
  <si>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</si>
  <si>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</si>
  <si>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</si>
  <si>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</si>
  <si>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</si>
  <si>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</si>
  <si>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</si>
  <si>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</si>
  <si>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</si>
  <si>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</si>
  <si>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</si>
  <si>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</si>
  <si>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</si>
  <si>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</si>
  <si>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</si>
  <si>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</si>
  <si>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</si>
  <si>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</si>
  <si>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</si>
  <si>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</si>
  <si>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</si>
  <si>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</si>
  <si>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</si>
  <si>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</si>
  <si>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</si>
  <si>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</si>
  <si>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</si>
  <si>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</si>
  <si>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</si>
  <si>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</si>
  <si>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</si>
  <si>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</si>
  <si>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</si>
  <si>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</si>
  <si>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</si>
  <si>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</si>
  <si>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</si>
  <si>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</si>
  <si>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</si>
  <si>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</si>
  <si>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</si>
  <si>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</si>
  <si>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</si>
  <si>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</si>
  <si>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</si>
  <si>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</si>
  <si>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</si>
  <si>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</si>
  <si>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</si>
  <si>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</si>
  <si>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</si>
  <si>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</si>
  <si>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</si>
  <si>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</si>
  <si>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</si>
  <si>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</si>
  <si>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</si>
  <si>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</si>
  <si>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</si>
  <si>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</si>
  <si>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</si>
  <si>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</si>
  <si>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</si>
  <si>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</si>
  <si>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</si>
  <si>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</si>
  <si>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</si>
  <si>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</si>
  <si>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</si>
  <si>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</si>
  <si>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</si>
  <si>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</si>
  <si>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</si>
  <si>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</si>
  <si>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</si>
  <si>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</si>
  <si>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</si>
  <si>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</si>
  <si>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</si>
  <si>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</si>
  <si>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</si>
  <si>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</si>
  <si>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</si>
  <si>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</si>
  <si>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</si>
  <si>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</si>
  <si>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</si>
  <si>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</si>
  <si>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</si>
  <si>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</si>
  <si>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</si>
  <si>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</si>
  <si>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</si>
  <si>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</si>
  <si>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</si>
  <si>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</si>
  <si>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</si>
  <si>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</si>
  <si>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</si>
  <si>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</si>
  <si>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</si>
  <si>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</si>
  <si>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</si>
  <si>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</si>
  <si>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</si>
  <si>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</si>
  <si>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</si>
  <si>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</si>
  <si>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</si>
  <si>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</si>
  <si>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</si>
  <si>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</si>
  <si>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</si>
  <si>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</si>
  <si>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</si>
  <si>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</si>
  <si>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</si>
  <si>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</si>
  <si>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</si>
  <si>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</si>
  <si>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</si>
  <si>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</si>
  <si>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</si>
  <si>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</si>
  <si>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</si>
  <si>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</si>
  <si>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</si>
  <si>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</si>
  <si>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</si>
  <si>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</si>
  <si>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</si>
  <si>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</si>
  <si>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</si>
  <si>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</si>
  <si>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</si>
  <si>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</si>
  <si>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</si>
  <si>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</si>
  <si>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</si>
  <si>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</si>
  <si>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</si>
  <si>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</si>
  <si>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</si>
  <si>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</si>
  <si>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</si>
  <si>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</si>
  <si>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</si>
  <si>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</si>
  <si>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</si>
  <si>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</si>
  <si>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</si>
  <si>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</si>
  <si>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</si>
  <si>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</si>
  <si>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</si>
  <si>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</si>
  <si>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</si>
  <si>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</si>
  <si>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</si>
  <si>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</si>
  <si>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</si>
  <si>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</si>
  <si>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</si>
  <si>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</si>
  <si>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</si>
  <si>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</si>
  <si>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</si>
  <si>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</si>
  <si>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</si>
  <si>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</si>
  <si>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</si>
  <si>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</si>
  <si>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</si>
  <si>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</si>
  <si>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</si>
  <si>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</si>
  <si>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</si>
  <si>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</si>
  <si>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</si>
  <si>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</si>
  <si>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</si>
  <si>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</si>
  <si>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</si>
  <si>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</si>
  <si>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</si>
  <si>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</si>
  <si>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</si>
  <si>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</si>
  <si>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</si>
  <si>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</si>
  <si>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</si>
  <si>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</si>
  <si>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</si>
  <si>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</si>
  <si>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</si>
  <si>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</si>
  <si>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</si>
  <si>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</si>
  <si>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</si>
  <si>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</si>
  <si>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</si>
  <si>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</si>
  <si>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</si>
  <si>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</si>
  <si>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</si>
  <si>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</si>
  <si>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</si>
  <si>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</si>
  <si>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</si>
  <si>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</si>
  <si>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</si>
  <si>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</si>
  <si>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</si>
  <si>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</si>
  <si>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</si>
  <si>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</si>
  <si>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</si>
  <si>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</si>
  <si>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</si>
  <si>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</si>
  <si>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</si>
  <si>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</si>
  <si>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</si>
  <si>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</si>
  <si>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</si>
  <si>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</si>
  <si>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</si>
  <si>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</si>
  <si>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</si>
  <si>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</si>
  <si>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</si>
  <si>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</si>
  <si>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</si>
  <si>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</si>
  <si>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</si>
  <si>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</si>
  <si>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</si>
  <si>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</si>
  <si>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</si>
  <si>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</si>
  <si>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</si>
  <si>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</si>
  <si>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</si>
  <si>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</si>
  <si>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</si>
  <si>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</si>
  <si>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</si>
  <si>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</si>
  <si>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</si>
  <si>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</si>
  <si>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</si>
  <si>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</si>
  <si>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</si>
  <si>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</si>
  <si>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</si>
  <si>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</si>
  <si>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</si>
  <si>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</si>
  <si>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</si>
  <si>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</si>
  <si>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</si>
  <si>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</si>
  <si>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</si>
  <si>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</si>
  <si>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</si>
  <si>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</si>
  <si>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</si>
  <si>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</si>
  <si>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</si>
  <si>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</si>
  <si>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</si>
  <si>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</si>
  <si>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</si>
  <si>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</si>
  <si>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</si>
  <si>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</si>
  <si>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</si>
  <si>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</si>
  <si>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</si>
  <si>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</si>
  <si>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</si>
  <si>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</si>
  <si>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</si>
  <si>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</si>
  <si>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</si>
  <si>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</si>
  <si>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</si>
  <si>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</si>
  <si>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</si>
  <si>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</si>
  <si>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</si>
  <si>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</si>
  <si>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</si>
  <si>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</si>
  <si>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</si>
  <si>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</si>
  <si>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</si>
  <si>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</si>
  <si>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</si>
  <si>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</si>
  <si>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</si>
  <si>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</si>
  <si>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</si>
  <si>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</si>
  <si>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</si>
  <si>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</si>
  <si>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</si>
  <si>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</si>
  <si>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</si>
  <si>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</si>
  <si>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</si>
  <si>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</si>
  <si>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</si>
  <si>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</si>
  <si>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</si>
  <si>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</si>
  <si>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</si>
  <si>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</si>
  <si>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</si>
  <si>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</si>
  <si>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</si>
  <si>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</si>
  <si>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</si>
  <si>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</si>
  <si>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</si>
  <si>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</si>
  <si>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</si>
  <si>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</si>
  <si>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</si>
  <si>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</si>
  <si>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</si>
  <si>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</si>
  <si>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</si>
  <si>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</si>
  <si>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</si>
  <si>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</si>
  <si>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</si>
  <si>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</si>
  <si>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</si>
  <si>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</si>
  <si>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</si>
  <si>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</si>
  <si>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</si>
  <si>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</si>
  <si>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</si>
  <si>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</si>
  <si>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</si>
  <si>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</si>
  <si>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</si>
  <si>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</si>
  <si>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</si>
  <si>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</si>
  <si>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</si>
  <si>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</si>
  <si>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</si>
  <si>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</si>
  <si>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</si>
  <si>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</si>
  <si>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</si>
  <si>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</si>
  <si>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</si>
  <si>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</si>
  <si>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</si>
  <si>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</si>
  <si>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</si>
  <si>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</si>
  <si>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</si>
  <si>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</si>
  <si>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</si>
  <si>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</si>
  <si>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</si>
  <si>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</si>
  <si>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</si>
  <si>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</si>
  <si>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</si>
  <si>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</si>
  <si>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</si>
  <si>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</si>
  <si>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</si>
  <si>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</si>
  <si>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</si>
  <si>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</si>
  <si>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</si>
  <si>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</si>
  <si>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</si>
  <si>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</si>
  <si>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</si>
  <si>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</si>
  <si>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</si>
  <si>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</si>
  <si>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</si>
  <si>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</si>
  <si>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</si>
  <si>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</si>
  <si>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</si>
  <si>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</si>
  <si>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</si>
  <si>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</si>
  <si>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</si>
  <si>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</si>
  <si>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</si>
  <si>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</si>
  <si>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</si>
  <si>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</si>
  <si>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</si>
  <si>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</si>
  <si>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</si>
  <si>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</si>
  <si>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</si>
  <si>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</si>
  <si>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</si>
  <si>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</si>
  <si>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</si>
  <si>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</si>
  <si>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</si>
  <si>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</si>
  <si>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</si>
  <si>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</si>
  <si>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</si>
  <si>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</si>
  <si>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</si>
  <si>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</si>
  <si>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</si>
  <si>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</si>
  <si>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</si>
  <si>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</si>
  <si>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</si>
  <si>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</si>
  <si>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</si>
  <si>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</si>
  <si>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</si>
  <si>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</si>
  <si>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</si>
  <si>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</si>
  <si>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</si>
  <si>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</si>
  <si>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</si>
  <si>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</si>
  <si>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</si>
  <si>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</si>
  <si>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</si>
  <si>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</si>
  <si>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</si>
  <si>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</si>
  <si>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</si>
  <si>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</si>
  <si>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</si>
  <si>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</si>
  <si>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</si>
  <si>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</si>
  <si>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</si>
  <si>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</si>
  <si>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</si>
  <si>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</si>
  <si>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</si>
  <si>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</si>
  <si>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</si>
  <si>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</si>
  <si>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</si>
  <si>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</si>
  <si>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</si>
  <si>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</si>
  <si>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</si>
  <si>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</si>
  <si>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</si>
  <si>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</si>
  <si>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</si>
  <si>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</si>
  <si>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</si>
  <si>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</si>
  <si>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</si>
  <si>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</si>
  <si>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</si>
  <si>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</si>
  <si>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</si>
  <si>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</si>
  <si>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</si>
  <si>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</si>
  <si>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</si>
  <si>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</si>
  <si>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</si>
  <si>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</si>
  <si>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</si>
  <si>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</si>
  <si>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</si>
  <si>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</si>
  <si>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</si>
  <si>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</si>
  <si>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</si>
  <si>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</si>
  <si>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</si>
  <si>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</si>
  <si>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</si>
  <si>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</si>
  <si>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</si>
  <si>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</si>
  <si>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</si>
  <si>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</si>
  <si>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</si>
  <si>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</si>
  <si>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</si>
  <si>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</si>
  <si>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</si>
  <si>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</si>
  <si>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</si>
  <si>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</si>
  <si>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</si>
  <si>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</si>
  <si>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</si>
  <si>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</si>
  <si>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</si>
  <si>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</si>
  <si>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</si>
  <si>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</si>
  <si>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</si>
  <si>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</si>
  <si>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</si>
  <si>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</si>
  <si>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</si>
  <si>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</si>
  <si>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</si>
  <si>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</si>
  <si>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</si>
  <si>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</si>
  <si>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</si>
  <si>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</si>
  <si>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</si>
  <si>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</si>
  <si>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</si>
  <si>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</si>
  <si>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</si>
  <si>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</si>
  <si>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</si>
  <si>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</si>
  <si>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</si>
  <si>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</si>
  <si>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</si>
  <si>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</si>
  <si>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</si>
  <si>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</si>
  <si>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</si>
  <si>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</si>
  <si>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</si>
  <si>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</si>
  <si>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</si>
  <si>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</si>
  <si>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</si>
  <si>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</si>
  <si>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</si>
  <si>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</si>
  <si>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</si>
  <si>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</si>
  <si>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</si>
  <si>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</si>
  <si>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</si>
  <si>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</si>
  <si>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</si>
  <si>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</si>
  <si>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</si>
  <si>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</si>
  <si>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</si>
  <si>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</si>
  <si>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</si>
  <si>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</si>
  <si>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</si>
  <si>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</si>
  <si>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</si>
  <si>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</si>
  <si>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</si>
  <si>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</si>
  <si>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</si>
  <si>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</si>
  <si>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</si>
  <si>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</si>
  <si>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</si>
  <si>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</si>
  <si>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</si>
  <si>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</si>
  <si>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</si>
  <si>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</si>
  <si>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</si>
  <si>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</si>
  <si>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</si>
  <si>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</si>
  <si>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</si>
  <si>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</si>
  <si>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</si>
  <si>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</si>
  <si>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</si>
  <si>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</si>
  <si>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</si>
  <si>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</si>
  <si>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</si>
  <si>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</si>
  <si>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</si>
  <si>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</si>
  <si>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</si>
  <si>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</si>
  <si>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</si>
  <si>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</si>
  <si>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</si>
  <si>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</si>
  <si>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</si>
  <si>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</si>
  <si>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</si>
  <si>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</si>
  <si>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</si>
  <si>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</si>
  <si>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</si>
  <si>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</si>
  <si>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</si>
  <si>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</si>
  <si>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</si>
  <si>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</si>
  <si>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</si>
  <si>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</si>
  <si>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</si>
  <si>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</si>
  <si>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</si>
  <si>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</si>
  <si>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</si>
  <si>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</si>
  <si>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</si>
  <si>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</si>
  <si>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</si>
  <si>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</si>
  <si>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</si>
  <si>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</si>
  <si>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</si>
  <si>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</si>
  <si>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</si>
  <si>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</si>
  <si>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</si>
  <si>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</si>
  <si>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</si>
  <si>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</si>
  <si>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</si>
  <si>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</si>
  <si>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</si>
  <si>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</si>
  <si>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</si>
  <si>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</si>
  <si>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</si>
  <si>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</si>
  <si>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</si>
  <si>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</si>
  <si>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</si>
  <si>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</si>
  <si>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</si>
  <si>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</si>
  <si>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</si>
  <si>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</si>
  <si>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</si>
  <si>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</si>
  <si>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</si>
  <si>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</si>
  <si>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</si>
  <si>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</si>
  <si>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</si>
  <si>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</si>
  <si>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</si>
  <si>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</si>
  <si>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</si>
  <si>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</si>
  <si>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</si>
  <si>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</si>
  <si>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</si>
  <si>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</si>
  <si>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</si>
  <si>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</si>
  <si>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</si>
  <si>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</si>
  <si>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</si>
  <si>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</si>
  <si>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</si>
  <si>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</si>
  <si>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</si>
  <si>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</si>
  <si>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</si>
  <si>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</si>
  <si>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</si>
  <si>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</si>
  <si>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</si>
  <si>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</si>
  <si>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</si>
  <si>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</si>
  <si>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</si>
  <si>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</si>
  <si>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</si>
  <si>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</si>
  <si>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</si>
  <si>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</si>
  <si>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</si>
  <si>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</si>
  <si>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</si>
  <si>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</si>
  <si>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</si>
  <si>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</si>
  <si>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</si>
  <si>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</si>
  <si>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</si>
  <si>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</si>
  <si>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</si>
  <si>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</si>
  <si>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</si>
  <si>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</si>
  <si>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</si>
  <si>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</si>
  <si>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</si>
  <si>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</si>
  <si>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</si>
  <si>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</si>
  <si>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</si>
  <si>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</si>
  <si>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</si>
  <si>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</si>
  <si>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</si>
  <si>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</si>
  <si>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</si>
  <si>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</si>
  <si>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</si>
  <si>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</si>
  <si>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</si>
  <si>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</si>
  <si>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</si>
  <si>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</si>
  <si>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</si>
  <si>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</si>
  <si>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</si>
  <si>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</si>
  <si>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</si>
  <si>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</si>
  <si>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</si>
  <si>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</si>
  <si>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</si>
  <si>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</si>
  <si>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</si>
  <si>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</si>
  <si>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</si>
  <si>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</si>
  <si>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</si>
  <si>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</si>
  <si>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</si>
  <si>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</si>
  <si>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</si>
  <si>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</si>
  <si>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</si>
  <si>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</si>
  <si>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</si>
  <si>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</si>
  <si>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</si>
  <si>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</si>
  <si>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</si>
  <si>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</si>
  <si>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</si>
  <si>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</si>
  <si>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</si>
  <si>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</si>
  <si>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</si>
  <si>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</si>
  <si>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</si>
  <si>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</si>
  <si>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</si>
  <si>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</si>
  <si>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</si>
  <si>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</si>
  <si>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</si>
  <si>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</si>
  <si>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</si>
  <si>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</si>
  <si>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</si>
  <si>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</si>
  <si>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</si>
  <si>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</si>
  <si>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</si>
  <si>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</si>
  <si>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</si>
  <si>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</si>
  <si>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</si>
  <si>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</si>
  <si>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</si>
  <si>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</si>
  <si>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</si>
  <si>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</si>
  <si>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</si>
  <si>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</si>
  <si>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</si>
  <si>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</si>
  <si>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</si>
  <si>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</si>
  <si>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</si>
  <si>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</si>
  <si>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</si>
  <si>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</si>
  <si>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</si>
  <si>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</si>
  <si>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</si>
  <si>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</si>
  <si>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</si>
  <si>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</si>
  <si>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</si>
  <si>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</si>
  <si>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</si>
  <si>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</si>
  <si>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</si>
  <si>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</si>
  <si>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</si>
  <si>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</si>
  <si>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</si>
  <si>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</si>
  <si>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</si>
  <si>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</si>
  <si>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</si>
  <si>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</si>
  <si>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</si>
  <si>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</si>
  <si>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</si>
  <si>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</si>
  <si>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</si>
  <si>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</si>
  <si>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</si>
  <si>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</si>
  <si>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</si>
  <si>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</si>
  <si>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</si>
  <si>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</si>
  <si>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</si>
  <si>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</si>
  <si>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</si>
  <si>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</si>
  <si>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</si>
  <si>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</si>
  <si>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</si>
  <si>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</si>
  <si>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</si>
  <si>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</si>
  <si>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</si>
  <si>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</si>
  <si>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</si>
  <si>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</si>
  <si>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</si>
  <si>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</si>
  <si>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</si>
  <si>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</si>
  <si>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</si>
  <si>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</si>
  <si>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</si>
  <si>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</si>
  <si>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</si>
  <si>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</si>
  <si>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</si>
  <si>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</si>
  <si>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</si>
  <si>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</si>
  <si>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</si>
  <si>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</si>
  <si>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</si>
  <si>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</si>
  <si>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</si>
  <si>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</si>
  <si>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</si>
  <si>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</si>
  <si>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</si>
  <si>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</si>
  <si>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</si>
  <si>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</si>
  <si>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</si>
  <si>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</si>
  <si>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</si>
  <si>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</si>
  <si>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</si>
  <si>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</si>
  <si>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</si>
  <si>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</si>
  <si>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</si>
  <si>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</si>
  <si>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</si>
  <si>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</si>
  <si>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</si>
  <si>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</si>
  <si>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</si>
  <si>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</si>
  <si>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</si>
  <si>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</si>
  <si>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</si>
  <si>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</si>
  <si>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</si>
  <si>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</si>
  <si>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</si>
  <si>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</si>
  <si>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</si>
  <si>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</si>
  <si>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</si>
  <si>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</si>
  <si>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</si>
  <si>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</si>
  <si>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</si>
  <si>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</si>
  <si>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</si>
  <si>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</si>
  <si>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</si>
  <si>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</si>
  <si>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</si>
  <si>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</si>
  <si>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</si>
  <si>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</si>
  <si>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</si>
  <si>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</si>
  <si>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</si>
  <si>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</si>
  <si>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</si>
  <si>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</si>
  <si>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</si>
  <si>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</si>
  <si>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</si>
  <si>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</si>
  <si>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</si>
  <si>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</si>
  <si>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</si>
  <si>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</si>
  <si>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</si>
  <si>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</si>
  <si>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</si>
  <si>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</si>
  <si>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</si>
  <si>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</si>
  <si>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</si>
  <si>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</si>
  <si>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</si>
  <si>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</si>
  <si>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</si>
  <si>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</si>
  <si>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</si>
  <si>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</si>
  <si>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</si>
  <si>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</si>
  <si>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</si>
  <si>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</si>
  <si>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</si>
  <si>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</si>
  <si>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</si>
  <si>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</si>
  <si>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</si>
  <si>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</si>
  <si>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</si>
  <si>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</si>
  <si>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</si>
  <si>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</si>
  <si>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</si>
  <si>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</si>
  <si>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</si>
  <si>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</si>
  <si>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</si>
  <si>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</si>
  <si>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</si>
  <si>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</si>
  <si>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</si>
  <si>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</si>
  <si>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</si>
  <si>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</si>
  <si>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</si>
  <si>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</si>
  <si>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</si>
  <si>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</si>
  <si>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</si>
  <si>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</si>
  <si>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</si>
  <si>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</si>
  <si>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</si>
  <si>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</si>
  <si>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</si>
  <si>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</si>
  <si>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</si>
  <si>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</si>
  <si>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</si>
  <si>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</si>
  <si>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</si>
  <si>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</si>
  <si>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</si>
  <si>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</si>
  <si>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</si>
  <si>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</si>
  <si>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</si>
  <si>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</si>
  <si>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</si>
  <si>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</si>
  <si>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</si>
  <si>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</si>
  <si>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</si>
  <si>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</si>
  <si>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</si>
  <si>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</si>
  <si>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</si>
  <si>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</si>
  <si>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</si>
  <si>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</si>
  <si>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</si>
  <si>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</si>
  <si>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</si>
  <si>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</si>
  <si>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</si>
  <si>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</si>
  <si>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</si>
  <si>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</si>
  <si>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</si>
  <si>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</si>
  <si>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</si>
  <si>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</si>
  <si>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</si>
  <si>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</si>
  <si>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</si>
  <si>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</si>
  <si>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</si>
  <si>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</si>
  <si>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</si>
  <si>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</si>
  <si>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</si>
  <si>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</si>
  <si>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</si>
  <si>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</si>
  <si>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</si>
  <si>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</si>
  <si>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</si>
  <si>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</si>
  <si>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</si>
  <si>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</si>
  <si>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</si>
  <si>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</si>
  <si>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</si>
  <si>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</si>
  <si>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</si>
  <si>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</si>
  <si>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</si>
  <si>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</si>
  <si>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</si>
  <si>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</si>
  <si>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</si>
  <si>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</si>
  <si>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</si>
  <si>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</si>
  <si>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</si>
  <si>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</si>
  <si>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</si>
  <si>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</si>
  <si>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</si>
  <si>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</si>
  <si>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</si>
  <si>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</si>
  <si>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</si>
  <si>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</si>
  <si>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</si>
  <si>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</si>
  <si>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</si>
  <si>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</si>
  <si>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</si>
  <si>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</si>
  <si>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</si>
  <si>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</si>
  <si>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</si>
  <si>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</si>
  <si>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</si>
  <si>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</si>
  <si>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</si>
  <si>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</si>
  <si>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</si>
  <si>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</si>
  <si>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</si>
  <si>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</si>
  <si>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</si>
  <si>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</si>
  <si>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</si>
  <si>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</si>
  <si>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</si>
  <si>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</si>
  <si>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</si>
  <si>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</si>
  <si>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</si>
  <si>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</si>
  <si>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</si>
  <si>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</si>
  <si>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</si>
  <si>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</si>
  <si>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</si>
  <si>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</si>
  <si>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</si>
  <si>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</si>
  <si>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</si>
  <si>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</si>
  <si>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</si>
  <si>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</si>
  <si>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</si>
  <si>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</si>
  <si>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</si>
  <si>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</si>
  <si>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</si>
  <si>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</si>
  <si>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</si>
  <si>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</si>
  <si>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</si>
  <si>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</si>
  <si>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</si>
  <si>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</si>
  <si>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</si>
  <si>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</si>
  <si>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</si>
  <si>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</si>
  <si>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</si>
  <si>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</si>
  <si>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</si>
  <si>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</si>
  <si>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</si>
  <si>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</si>
  <si>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</si>
  <si>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</si>
  <si>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</si>
  <si>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</si>
  <si>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</si>
  <si>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</si>
  <si>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</si>
  <si>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</si>
  <si>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</si>
  <si>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</si>
  <si>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</si>
  <si>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</si>
  <si>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</si>
  <si>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</si>
  <si>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</si>
  <si>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</si>
  <si>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</si>
  <si>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</si>
  <si>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</si>
  <si>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</si>
  <si>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</si>
  <si>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</si>
  <si>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</si>
  <si>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</si>
  <si>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</si>
  <si>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</si>
  <si>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</si>
  <si>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</si>
  <si>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</si>
  <si>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</si>
  <si>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</si>
  <si>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</si>
  <si>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</si>
  <si>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</si>
  <si>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</si>
  <si>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</si>
  <si>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</si>
  <si>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</si>
  <si>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</si>
  <si>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</si>
  <si>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</si>
  <si>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</si>
  <si>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</si>
  <si>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</si>
  <si>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</si>
  <si>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</si>
  <si>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</si>
  <si>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</si>
  <si>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</si>
  <si>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</si>
  <si>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</si>
  <si>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</si>
  <si>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</si>
  <si>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</si>
  <si>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</si>
  <si>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</si>
  <si>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</si>
  <si>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</si>
  <si>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</si>
  <si>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</si>
  <si>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</si>
  <si>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</si>
  <si>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</si>
  <si>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</si>
  <si>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</si>
  <si>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</si>
  <si>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</si>
  <si>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</si>
  <si>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</si>
  <si>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</si>
  <si>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</si>
  <si>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</si>
  <si>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</si>
  <si>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</si>
  <si>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</si>
  <si>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</si>
  <si>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</si>
  <si>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</si>
  <si>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</si>
  <si>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</si>
  <si>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</si>
  <si>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</si>
  <si>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</si>
  <si>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</si>
  <si>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</si>
  <si>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</si>
  <si>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</si>
  <si>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</si>
  <si>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</si>
  <si>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</si>
  <si>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</si>
  <si>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</si>
  <si>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</si>
  <si>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</si>
  <si>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</si>
  <si>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</si>
  <si>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</si>
  <si>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</si>
  <si>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</si>
  <si>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</si>
  <si>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</si>
  <si>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</si>
  <si>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</si>
  <si>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</si>
  <si>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</si>
  <si>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</si>
  <si>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</si>
  <si>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</si>
  <si>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</si>
  <si>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</si>
  <si>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</si>
  <si>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</si>
  <si>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</si>
  <si>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</si>
  <si>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</si>
  <si>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</si>
  <si>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</si>
  <si>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</si>
  <si>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</si>
  <si>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</si>
  <si>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</si>
  <si>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</si>
  <si>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</si>
  <si>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</si>
  <si>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</si>
  <si>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</si>
  <si>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</si>
  <si>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</si>
  <si>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</si>
  <si>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</si>
  <si>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</si>
  <si>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</si>
  <si>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</si>
  <si>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</si>
  <si>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</si>
  <si>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</si>
  <si>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</si>
  <si>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</si>
  <si>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</si>
  <si>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</si>
  <si>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</si>
  <si>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</si>
  <si>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</si>
  <si>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</si>
  <si>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</si>
  <si>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</si>
  <si>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</si>
  <si>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</si>
  <si>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</si>
  <si>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</si>
  <si>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</si>
  <si>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</si>
  <si>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</si>
  <si>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</si>
  <si>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</si>
  <si>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</si>
  <si>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</si>
  <si>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</si>
  <si>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</si>
  <si>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</si>
  <si>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</si>
  <si>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</si>
  <si>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</si>
  <si>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</si>
  <si>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</si>
  <si>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</si>
  <si>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</si>
  <si>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</si>
  <si>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</si>
  <si>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</si>
  <si>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</si>
  <si>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</si>
  <si>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</si>
  <si>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</si>
  <si>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</si>
  <si>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</si>
  <si>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</si>
  <si>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</si>
  <si>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</si>
  <si>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</si>
  <si>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</si>
  <si>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</si>
  <si>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</si>
  <si>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</si>
  <si>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</si>
  <si>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</si>
  <si>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</si>
  <si>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</si>
  <si>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</si>
  <si>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</si>
  <si>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</si>
  <si>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</si>
  <si>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</si>
  <si>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</si>
  <si>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</si>
  <si>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</si>
  <si>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</si>
  <si>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</si>
  <si>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</si>
  <si>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</si>
  <si>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</si>
  <si>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</si>
  <si>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</si>
  <si>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</si>
  <si>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</si>
  <si>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</si>
  <si>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</si>
  <si>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</si>
  <si>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</si>
  <si>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</si>
  <si>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</si>
  <si>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</si>
  <si>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</si>
  <si>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</si>
  <si>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</si>
  <si>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</si>
  <si>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</si>
  <si>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</si>
  <si>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</si>
  <si>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</si>
  <si>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</si>
  <si>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</si>
  <si>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</si>
  <si>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</si>
  <si>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</si>
  <si>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</si>
  <si>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</si>
  <si>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</si>
  <si>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</si>
  <si>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</si>
  <si>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</si>
  <si>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</si>
  <si>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</si>
  <si>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</si>
  <si>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</si>
  <si>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</si>
  <si>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</si>
  <si>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</si>
  <si>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</si>
  <si>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</si>
  <si>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</si>
  <si>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</si>
  <si>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</si>
  <si>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</si>
  <si>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</si>
  <si>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</si>
  <si>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</si>
  <si>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</si>
  <si>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</si>
  <si>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</si>
  <si>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</si>
  <si>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</si>
  <si>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</si>
  <si>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</si>
  <si>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</si>
  <si>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</si>
  <si>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</si>
  <si>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</si>
  <si>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</si>
  <si>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</si>
  <si>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</si>
  <si>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</si>
  <si>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</si>
  <si>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</si>
  <si>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</si>
  <si>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</si>
  <si>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</si>
  <si>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</si>
  <si>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</si>
  <si>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</si>
  <si>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</si>
  <si>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</si>
  <si>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</si>
  <si>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</si>
  <si>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</si>
  <si>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</si>
  <si>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</si>
  <si>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</si>
  <si>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</si>
  <si>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</si>
  <si>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</si>
  <si>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</si>
  <si>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</si>
  <si>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</si>
  <si>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</si>
  <si>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</si>
  <si>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</si>
  <si>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</si>
  <si>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</si>
  <si>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</si>
  <si>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</si>
  <si>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</si>
  <si>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</si>
  <si>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</si>
  <si>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</si>
  <si>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</si>
  <si>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</si>
  <si>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</si>
  <si>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</si>
  <si>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</si>
  <si>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</si>
  <si>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</si>
  <si>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</si>
  <si>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</si>
  <si>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</si>
  <si>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</si>
  <si>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</si>
  <si>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</si>
  <si>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</si>
  <si>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</si>
  <si>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</si>
  <si>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</si>
  <si>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</si>
  <si>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</si>
  <si>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</si>
  <si>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</si>
  <si>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</si>
  <si>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</si>
  <si>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</si>
  <si>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</si>
  <si>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</si>
  <si>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</si>
  <si>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</si>
  <si>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</si>
  <si>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</si>
  <si>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</si>
  <si>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</si>
  <si>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</si>
  <si>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</si>
  <si>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</si>
  <si>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</si>
  <si>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</si>
  <si>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</si>
  <si>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</si>
  <si>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</si>
  <si>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</si>
  <si>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</si>
  <si>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</si>
  <si>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</si>
  <si>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</si>
  <si>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</si>
  <si>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</si>
  <si>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</si>
  <si>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</si>
  <si>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</si>
  <si>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</si>
  <si>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</si>
  <si>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</si>
  <si>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</si>
  <si>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</si>
  <si>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</si>
  <si>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</si>
  <si>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</si>
  <si>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</si>
  <si>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</si>
  <si>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</si>
  <si>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</si>
  <si>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</si>
  <si>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</si>
  <si>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</si>
  <si>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</si>
  <si>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</si>
  <si>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</si>
  <si>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</si>
  <si>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</si>
  <si>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</si>
  <si>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</si>
  <si>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</si>
  <si>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</si>
  <si>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</si>
  <si>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</si>
  <si>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</si>
  <si>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</si>
  <si>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</si>
  <si>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</si>
  <si>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</si>
  <si>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</si>
  <si>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</si>
  <si>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</si>
  <si>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</si>
  <si>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</si>
  <si>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</si>
  <si>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</si>
  <si>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</si>
  <si>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</si>
  <si>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</si>
  <si>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</si>
  <si>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</si>
  <si>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</si>
  <si>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</si>
  <si>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</si>
  <si>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</si>
  <si>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</si>
  <si>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</si>
  <si>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</si>
  <si>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</si>
  <si>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</si>
  <si>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</si>
  <si>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</si>
  <si>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</si>
  <si>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</si>
  <si>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</si>
  <si>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</si>
  <si>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</si>
  <si>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</si>
  <si>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</si>
  <si>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</si>
  <si>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</si>
  <si>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</si>
  <si>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</si>
  <si>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</si>
  <si>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</si>
  <si>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</si>
  <si>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</si>
  <si>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</si>
  <si>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</si>
  <si>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</si>
  <si>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</si>
  <si>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</si>
  <si>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</si>
  <si>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</si>
  <si>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</si>
  <si>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</si>
  <si>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</si>
  <si>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</si>
  <si>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</si>
  <si>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</si>
  <si>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</si>
  <si>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</si>
  <si>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</si>
  <si>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</si>
  <si>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</si>
  <si>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</si>
  <si>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</si>
  <si>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</si>
  <si>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</si>
  <si>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</si>
  <si>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</si>
  <si>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</si>
  <si>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</si>
  <si>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</si>
  <si>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</si>
  <si>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</si>
  <si>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</si>
  <si>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</si>
  <si>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</si>
  <si>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</si>
  <si>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</si>
  <si>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</si>
  <si>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</si>
  <si>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</si>
  <si>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</si>
  <si>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</si>
  <si>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</si>
  <si>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</si>
  <si>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</si>
  <si>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</si>
  <si>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</si>
  <si>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</si>
  <si>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</si>
  <si>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</si>
  <si>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</si>
  <si>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</si>
  <si>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</si>
  <si>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</si>
  <si>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</si>
  <si>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</si>
  <si>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</si>
  <si>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</si>
  <si>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</si>
  <si>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</si>
  <si>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</si>
  <si>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</si>
  <si>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</si>
  <si>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</si>
  <si>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</si>
  <si>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</si>
  <si>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</si>
  <si>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</si>
  <si>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</si>
  <si>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</si>
  <si>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</si>
  <si>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</si>
  <si>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</si>
  <si>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</si>
  <si>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</si>
  <si>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</si>
  <si>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</si>
  <si>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</si>
  <si>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</si>
  <si>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</si>
  <si>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</si>
  <si>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</si>
  <si>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</si>
  <si>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</si>
  <si>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</si>
  <si>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</si>
  <si>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</si>
  <si>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</si>
  <si>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</si>
  <si>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</si>
  <si>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</si>
  <si>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</si>
  <si>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</si>
  <si>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</si>
  <si>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</si>
  <si>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</si>
  <si>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</si>
  <si>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</si>
  <si>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</si>
  <si>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</si>
  <si>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</si>
  <si>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</si>
  <si>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</si>
  <si>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</si>
  <si>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</si>
  <si>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</si>
  <si>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</si>
  <si>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</si>
  <si>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</si>
  <si>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</si>
  <si>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</si>
  <si>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</si>
  <si>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</si>
  <si>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</si>
  <si>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</si>
  <si>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</si>
  <si>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</si>
  <si>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</si>
  <si>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</si>
  <si>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</si>
  <si>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</si>
  <si>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</si>
  <si>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</si>
  <si>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</si>
  <si>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</si>
  <si>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</si>
  <si>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</si>
  <si>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</si>
  <si>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</si>
  <si>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</si>
  <si>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</si>
  <si>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</si>
  <si>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</si>
  <si>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</si>
  <si>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</si>
  <si>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</si>
  <si>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</si>
  <si>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</si>
  <si>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</si>
  <si>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</si>
  <si>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</si>
  <si>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</si>
  <si>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</si>
  <si>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</si>
  <si>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</si>
  <si>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</si>
  <si>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</si>
  <si>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</si>
  <si>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</si>
  <si>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</si>
  <si>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</si>
  <si>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</si>
  <si>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</si>
  <si>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</si>
  <si>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</si>
  <si>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</si>
  <si>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</si>
  <si>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</si>
  <si>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</si>
  <si>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</si>
  <si>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</si>
  <si>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</si>
  <si>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</si>
  <si>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</si>
  <si>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</si>
  <si>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</si>
  <si>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</si>
  <si>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</si>
  <si>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</si>
  <si>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</si>
  <si>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</si>
  <si>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</si>
  <si>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</si>
  <si>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</si>
  <si>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</si>
  <si>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</si>
  <si>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</si>
  <si>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</si>
  <si>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</si>
  <si>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</si>
  <si>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</si>
  <si>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</si>
  <si>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</si>
  <si>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</si>
  <si>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</si>
  <si>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</si>
  <si>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</si>
  <si>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</si>
  <si>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</si>
  <si>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</si>
  <si>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</si>
  <si>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</si>
  <si>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</si>
  <si>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</si>
  <si>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</si>
  <si>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</si>
  <si>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</si>
  <si>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</si>
  <si>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</si>
  <si>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</si>
  <si>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</si>
  <si>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</si>
  <si>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</si>
  <si>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</si>
  <si>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</si>
  <si>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</si>
  <si>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</si>
  <si>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</si>
  <si>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</si>
  <si>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</si>
  <si>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</si>
  <si>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</si>
  <si>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</si>
  <si>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</si>
  <si>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</si>
  <si>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</si>
  <si>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</si>
  <si>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</si>
  <si>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</si>
  <si>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</si>
  <si>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</si>
  <si>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</si>
  <si>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</si>
  <si>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</si>
  <si>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</si>
  <si>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</si>
  <si>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</si>
  <si>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</si>
  <si>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</si>
  <si>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</si>
  <si>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</si>
  <si>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</si>
  <si>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</si>
  <si>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</si>
  <si>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</si>
  <si>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</si>
  <si>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</si>
  <si>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</si>
  <si>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</si>
  <si>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</si>
  <si>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</si>
  <si>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</si>
  <si>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</si>
  <si>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</si>
  <si>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</si>
  <si>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</si>
  <si>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</si>
  <si>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</si>
  <si>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</si>
  <si>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</si>
  <si>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</si>
  <si>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</si>
  <si>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</si>
  <si>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</si>
  <si>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</si>
  <si>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</si>
  <si>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</si>
  <si>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</si>
  <si>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</si>
  <si>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</si>
  <si>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</si>
  <si>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</si>
  <si>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</si>
  <si>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</si>
  <si>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</si>
  <si>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</si>
  <si>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</si>
  <si>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</si>
  <si>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</si>
  <si>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</si>
  <si>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</si>
  <si>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</si>
  <si>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</si>
  <si>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</si>
  <si>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</si>
  <si>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</si>
  <si>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</si>
  <si>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</si>
  <si>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</si>
  <si>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</si>
  <si>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</si>
  <si>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</si>
  <si>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</si>
  <si>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</si>
  <si>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</si>
  <si>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</si>
  <si>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</si>
  <si>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</si>
  <si>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</si>
  <si>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</si>
  <si>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</si>
  <si>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</si>
  <si>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</si>
  <si>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</si>
  <si>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</si>
  <si>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</si>
  <si>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</si>
  <si>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</si>
  <si>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</si>
  <si>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</si>
  <si>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</si>
  <si>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</si>
  <si>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</si>
  <si>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</si>
  <si>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</si>
  <si>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</si>
  <si>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</si>
  <si>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</si>
  <si>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</si>
  <si>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</si>
  <si>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</si>
  <si>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</si>
  <si>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</si>
  <si>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</si>
  <si>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</si>
  <si>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</si>
  <si>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</si>
  <si>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</si>
  <si>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</si>
  <si>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</si>
  <si>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</si>
  <si>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</si>
  <si>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</si>
  <si>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</si>
  <si>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</si>
  <si>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</si>
  <si>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</si>
  <si>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</si>
  <si>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</si>
  <si>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</si>
  <si>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</si>
  <si>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</si>
  <si>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</si>
  <si>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</si>
  <si>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</si>
  <si>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</si>
  <si>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</si>
  <si>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</si>
  <si>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</si>
  <si>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</si>
  <si>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</si>
  <si>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</si>
  <si>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</si>
  <si>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</si>
  <si>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</si>
  <si>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</si>
  <si>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</si>
  <si>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</si>
  <si>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</si>
  <si>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</si>
  <si>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</si>
  <si>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</si>
  <si>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</si>
  <si>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</si>
  <si>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</si>
  <si>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</si>
  <si>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</si>
  <si>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</si>
  <si>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</si>
  <si>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</si>
  <si>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</si>
  <si>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</si>
  <si>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</si>
  <si>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</si>
  <si>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</si>
  <si>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</si>
  <si>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</si>
  <si>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</si>
  <si>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</si>
  <si>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</si>
  <si>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</si>
  <si>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</si>
  <si>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</si>
  <si>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</si>
  <si>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</si>
  <si>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</si>
  <si>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</si>
  <si>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</si>
  <si>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</si>
  <si>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</si>
  <si>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</si>
  <si>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</si>
  <si>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</si>
  <si>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</si>
  <si>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</si>
  <si>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</si>
  <si>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</si>
  <si>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</si>
  <si>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</si>
  <si>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</si>
  <si>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</si>
  <si>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</si>
  <si>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</si>
  <si>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</si>
  <si>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</si>
  <si>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</si>
  <si>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</si>
  <si>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</si>
  <si>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</si>
  <si>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</si>
  <si>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</si>
  <si>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</si>
  <si>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</si>
  <si>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</si>
  <si>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</si>
  <si>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</si>
  <si>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</si>
  <si>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</si>
  <si>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</si>
  <si>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</si>
  <si>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</si>
  <si>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</si>
  <si>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</si>
  <si>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</si>
  <si>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</si>
  <si>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</si>
  <si>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</si>
  <si>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</si>
  <si>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</si>
  <si>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</si>
  <si>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</si>
  <si>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</si>
  <si>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</si>
  <si>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</si>
  <si>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</si>
  <si>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</si>
  <si>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</si>
  <si>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</si>
  <si>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</si>
  <si>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</si>
  <si>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</si>
  <si>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</si>
  <si>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</si>
  <si>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</si>
  <si>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</si>
  <si>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</si>
  <si>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</si>
  <si>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</si>
  <si>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</si>
  <si>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</si>
  <si>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</si>
  <si>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</si>
  <si>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</si>
  <si>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</si>
  <si>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</si>
  <si>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</si>
  <si>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</si>
  <si>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</si>
  <si>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</si>
  <si>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</si>
  <si>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</si>
  <si>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</si>
  <si>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</si>
  <si>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</si>
  <si>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</si>
  <si>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</si>
  <si>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</si>
  <si>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</si>
  <si>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</si>
  <si>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</si>
  <si>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</si>
  <si>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</si>
  <si>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</si>
  <si>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</si>
  <si>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</si>
  <si>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</si>
  <si>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</si>
  <si>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</si>
  <si>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</si>
  <si>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</si>
  <si>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</si>
  <si>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</si>
  <si>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</si>
  <si>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</si>
  <si>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</si>
  <si>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</si>
  <si>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</si>
  <si>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</si>
  <si>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</si>
  <si>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</si>
  <si>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</si>
  <si>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</si>
  <si>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</si>
  <si>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</si>
  <si>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</si>
  <si>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</si>
  <si>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</si>
  <si>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</si>
  <si>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</si>
  <si>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</si>
  <si>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</si>
  <si>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</si>
  <si>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</si>
  <si>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</si>
  <si>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</si>
  <si>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</si>
  <si>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</si>
  <si>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</si>
  <si>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</si>
  <si>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</si>
  <si>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</si>
  <si>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</si>
  <si>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</si>
  <si>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</si>
  <si>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</si>
  <si>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</si>
  <si>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</si>
  <si>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</si>
  <si>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</si>
  <si>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</si>
  <si>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</si>
  <si>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</si>
  <si>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</si>
  <si>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</si>
  <si>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</si>
  <si>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</si>
  <si>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</si>
  <si>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</si>
  <si>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</si>
  <si>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</si>
  <si>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</si>
  <si>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</si>
  <si>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</si>
  <si>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</si>
  <si>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</si>
  <si>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</si>
  <si>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</si>
  <si>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</si>
  <si>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</si>
  <si>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</si>
  <si>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</si>
  <si>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</si>
  <si>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</si>
  <si>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</si>
  <si>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</si>
  <si>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</si>
  <si>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</si>
  <si>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</si>
  <si>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</si>
  <si>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</si>
  <si>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</si>
  <si>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</si>
  <si>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</si>
  <si>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</si>
  <si>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</si>
  <si>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</si>
  <si>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</si>
  <si>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</si>
  <si>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</si>
  <si>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</si>
  <si>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</si>
  <si>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</si>
  <si>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</si>
  <si>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</si>
  <si>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</si>
  <si>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</si>
  <si>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</si>
  <si>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</si>
  <si>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</si>
  <si>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</si>
  <si>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</si>
  <si>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</si>
  <si>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</si>
  <si>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</si>
  <si>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</si>
  <si>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</si>
  <si>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</si>
  <si>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</si>
  <si>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</si>
  <si>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</si>
  <si>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</si>
  <si>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</si>
  <si>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</si>
  <si>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</si>
  <si>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</si>
  <si>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</si>
  <si>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</si>
  <si>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</si>
  <si>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</si>
  <si>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</si>
  <si>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</si>
  <si>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</si>
  <si>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</si>
  <si>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</si>
  <si>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</si>
  <si>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</si>
  <si>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</si>
  <si>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</si>
  <si>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</si>
  <si>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</si>
  <si>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</si>
  <si>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</si>
  <si>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</si>
  <si>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</si>
  <si>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</si>
  <si>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</si>
  <si>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</si>
  <si>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</si>
  <si>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</si>
  <si>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</si>
  <si>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</si>
  <si>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</si>
  <si>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</si>
  <si>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</si>
  <si>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</si>
  <si>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</si>
  <si>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</si>
  <si>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</si>
  <si>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</si>
  <si>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</si>
  <si>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</si>
  <si>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</si>
  <si>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</si>
  <si>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</si>
  <si>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</si>
  <si>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</si>
  <si>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</si>
  <si>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</si>
  <si>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</si>
  <si>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</si>
  <si>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</si>
  <si>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</si>
  <si>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</si>
  <si>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</si>
  <si>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</si>
  <si>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</si>
  <si>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</si>
  <si>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</si>
  <si>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</si>
  <si>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</si>
  <si>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</si>
  <si>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</si>
  <si>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</si>
  <si>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</si>
  <si>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</si>
  <si>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</si>
  <si>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</si>
  <si>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</si>
  <si>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</si>
  <si>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</si>
  <si>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</si>
  <si>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</si>
  <si>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</si>
  <si>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</si>
  <si>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</si>
  <si>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</si>
  <si>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</si>
  <si>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</si>
  <si>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</si>
  <si>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</si>
  <si>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</si>
  <si>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</si>
  <si>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</si>
  <si>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</si>
  <si>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</si>
  <si>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</si>
  <si>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</si>
  <si>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</si>
  <si>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</si>
  <si>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</si>
  <si>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</si>
  <si>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</si>
  <si>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</si>
  <si>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</si>
  <si>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</si>
  <si>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</si>
  <si>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</si>
  <si>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</si>
  <si>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</si>
  <si>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</si>
  <si>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</si>
  <si>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</si>
  <si>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</si>
  <si>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</si>
  <si>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</si>
  <si>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</si>
  <si>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</si>
  <si>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</si>
  <si>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</si>
  <si>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</si>
  <si>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</si>
  <si>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</si>
  <si>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</si>
  <si>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</si>
  <si>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</si>
  <si>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</si>
  <si>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</si>
  <si>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</si>
  <si>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</si>
  <si>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</si>
  <si>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</si>
  <si>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</si>
  <si>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</si>
  <si>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</si>
  <si>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</si>
  <si>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</si>
  <si>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</si>
  <si>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</si>
  <si>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</si>
  <si>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</si>
  <si>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</si>
  <si>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</si>
  <si>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</si>
  <si>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</si>
  <si>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</si>
  <si>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</si>
  <si>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</si>
  <si>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</si>
  <si>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</si>
  <si>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</si>
  <si>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</si>
  <si>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</si>
  <si>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</si>
  <si>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</si>
  <si>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</si>
  <si>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</si>
  <si>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</si>
  <si>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</si>
  <si>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</si>
  <si>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</si>
  <si>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</si>
  <si>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</si>
  <si>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</si>
  <si>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</si>
  <si>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</si>
  <si>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</si>
  <si>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</si>
  <si>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</si>
  <si>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</si>
  <si>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</si>
  <si>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</si>
  <si>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</si>
  <si>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</si>
  <si>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</si>
  <si>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</si>
  <si>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</si>
  <si>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</si>
  <si>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</si>
  <si>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</si>
  <si>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</si>
  <si>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</si>
  <si>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</si>
  <si>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</si>
  <si>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</si>
  <si>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</si>
  <si>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</si>
  <si>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</si>
  <si>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</si>
  <si>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</si>
  <si>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</si>
  <si>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</si>
  <si>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</si>
  <si>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</si>
  <si>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</si>
  <si>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</si>
  <si>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</si>
  <si>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</si>
  <si>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</si>
  <si>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</si>
  <si>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</si>
  <si>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</si>
  <si>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</si>
  <si>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</si>
  <si>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</si>
  <si>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</si>
  <si>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</si>
  <si>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</si>
  <si>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</si>
  <si>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</si>
  <si>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</si>
  <si>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</si>
  <si>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</si>
  <si>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</si>
  <si>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</si>
  <si>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</si>
  <si>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</si>
  <si>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</si>
  <si>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</si>
  <si>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</si>
  <si>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</si>
  <si>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</si>
  <si>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</si>
  <si>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</si>
  <si>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</si>
  <si>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</si>
  <si>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</si>
  <si>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</si>
  <si>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</si>
  <si>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</si>
  <si>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</si>
  <si>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</si>
  <si>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</si>
  <si>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</si>
  <si>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</si>
  <si>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</si>
  <si>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</si>
  <si>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</si>
  <si>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</si>
  <si>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</si>
  <si>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</si>
  <si>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</si>
  <si>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</si>
  <si>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</si>
  <si>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</si>
  <si>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</si>
  <si>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</si>
  <si>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</si>
  <si>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</si>
  <si>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</si>
  <si>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</si>
  <si>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</si>
  <si>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</si>
  <si>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</si>
  <si>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</si>
  <si>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</si>
  <si>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</si>
  <si>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</si>
  <si>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</si>
  <si>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</si>
  <si>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</si>
  <si>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</si>
  <si>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</si>
  <si>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</si>
  <si>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</si>
  <si>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</si>
  <si>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</si>
  <si>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</si>
  <si>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</si>
  <si>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</si>
  <si>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</si>
  <si>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</si>
  <si>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</si>
  <si>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</si>
  <si>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</si>
  <si>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</si>
  <si>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</si>
  <si>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</si>
  <si>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</si>
  <si>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</si>
  <si>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</si>
  <si>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</si>
  <si>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</si>
  <si>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</si>
  <si>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</si>
  <si>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</si>
  <si>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</si>
  <si>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</si>
  <si>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</si>
  <si>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</si>
  <si>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</si>
  <si>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</si>
  <si>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</si>
  <si>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</si>
  <si>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</si>
  <si>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</si>
  <si>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</si>
  <si>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</si>
  <si>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</si>
  <si>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</si>
  <si>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</si>
  <si>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</si>
  <si>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</si>
  <si>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</si>
  <si>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</si>
  <si>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</si>
  <si>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</si>
  <si>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</si>
  <si>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</si>
  <si>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</si>
  <si>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</si>
  <si>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</si>
  <si>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</si>
  <si>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</si>
  <si>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</si>
  <si>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</si>
  <si>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</si>
  <si>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</si>
  <si>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</si>
  <si>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</si>
  <si>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</si>
  <si>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</si>
  <si>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</si>
  <si>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</si>
  <si>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</si>
  <si>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</si>
  <si>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</si>
  <si>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</si>
  <si>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</si>
  <si>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</si>
  <si>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</si>
  <si>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</si>
  <si>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</si>
  <si>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</si>
  <si>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</si>
  <si>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</si>
  <si>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</si>
  <si>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</si>
  <si>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</si>
  <si>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</si>
  <si>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</si>
  <si>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</si>
  <si>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</si>
  <si>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</si>
  <si>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</si>
  <si>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</si>
  <si>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</si>
  <si>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</si>
  <si>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</si>
  <si>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</si>
  <si>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</si>
  <si>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</si>
  <si>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</si>
  <si>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</si>
  <si>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</si>
  <si>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</si>
  <si>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</si>
  <si>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</si>
  <si>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</si>
  <si>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</si>
  <si>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</si>
  <si>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</si>
  <si>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</si>
  <si>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</si>
  <si>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</si>
  <si>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</si>
  <si>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</si>
  <si>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</si>
  <si>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</si>
  <si>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</si>
  <si>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</si>
  <si>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</si>
  <si>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</si>
  <si>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</si>
  <si>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</si>
  <si>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</si>
  <si>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</si>
  <si>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</si>
  <si>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</si>
  <si>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</si>
  <si>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</si>
  <si>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</si>
  <si>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</si>
  <si>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</si>
  <si>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</si>
  <si>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</si>
  <si>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</si>
  <si>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</si>
  <si>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</si>
  <si>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</si>
  <si>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</si>
  <si>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</si>
  <si>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</si>
  <si>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</si>
  <si>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</si>
  <si>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</si>
  <si>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</si>
  <si>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</si>
  <si>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</si>
  <si>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</si>
  <si>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</si>
  <si>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</si>
  <si>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</si>
  <si>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</si>
  <si>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</si>
  <si>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</si>
  <si>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</si>
  <si>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</si>
  <si>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</si>
  <si>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</si>
  <si>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</si>
  <si>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</si>
  <si>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</si>
  <si>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</si>
  <si>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</si>
  <si>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</si>
  <si>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</si>
  <si>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</si>
  <si>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</si>
  <si>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</si>
  <si>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</si>
  <si>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</si>
  <si>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</si>
  <si>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</si>
  <si>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</si>
  <si>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</si>
  <si>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</si>
  <si>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</si>
  <si>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</si>
  <si>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</si>
  <si>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</si>
  <si>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</si>
  <si>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</si>
  <si>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</si>
  <si>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</si>
  <si>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</si>
  <si>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</si>
  <si>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</si>
  <si>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</si>
  <si>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</si>
  <si>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</si>
  <si>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</si>
  <si>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</si>
  <si>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</si>
  <si>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</si>
  <si>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</si>
  <si>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</si>
  <si>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</si>
  <si>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</si>
  <si>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</si>
  <si>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</si>
  <si>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</si>
  <si>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</si>
  <si>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</si>
  <si>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</si>
  <si>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</si>
  <si>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</si>
  <si>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</si>
  <si>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</si>
  <si>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</si>
  <si>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</si>
  <si>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</si>
  <si>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</si>
  <si>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</si>
  <si>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</si>
  <si>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</si>
  <si>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</si>
  <si>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</si>
  <si>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</si>
  <si>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</si>
  <si>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</si>
  <si>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</si>
  <si>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</si>
  <si>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</si>
  <si>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</si>
  <si>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</si>
  <si>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</si>
  <si>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</si>
  <si>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</si>
  <si>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</si>
  <si>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</si>
  <si>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</si>
  <si>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</si>
  <si>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</si>
  <si>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</si>
  <si>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</si>
  <si>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</si>
  <si>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</si>
  <si>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</si>
  <si>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</si>
  <si>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</si>
  <si>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</si>
  <si>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</si>
  <si>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</si>
  <si>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</si>
  <si>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</si>
  <si>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</si>
  <si>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</si>
  <si>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</si>
  <si>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</si>
  <si>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</si>
  <si>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</si>
  <si>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</si>
  <si>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</si>
  <si>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</si>
  <si>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</si>
  <si>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</si>
  <si>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</si>
  <si>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</si>
  <si>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</si>
  <si>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</si>
  <si>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</si>
  <si>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</si>
  <si>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</si>
  <si>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</si>
  <si>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</si>
  <si>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</si>
  <si>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</si>
  <si>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</si>
  <si>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</si>
  <si>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</si>
  <si>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</si>
  <si>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</si>
  <si>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</si>
  <si>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</si>
  <si>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</si>
  <si>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</si>
  <si>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</si>
  <si>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</si>
  <si>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</si>
  <si>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</si>
  <si>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</si>
  <si>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</si>
  <si>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</si>
  <si>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</si>
  <si>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</si>
  <si>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</si>
  <si>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</si>
  <si>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</si>
  <si>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</si>
  <si>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</si>
  <si>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</si>
  <si>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</si>
  <si>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</si>
  <si>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</si>
  <si>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</si>
  <si>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</si>
  <si>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</si>
  <si>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</si>
  <si>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</si>
  <si>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</si>
  <si>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</si>
  <si>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</si>
  <si>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</si>
  <si>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</si>
  <si>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</si>
  <si>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</si>
  <si>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</si>
  <si>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</si>
  <si>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</si>
  <si>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</si>
  <si>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</si>
  <si>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</si>
  <si>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</si>
  <si>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</si>
  <si>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</si>
  <si>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</si>
  <si>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</si>
  <si>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</si>
  <si>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</si>
  <si>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</si>
  <si>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</si>
  <si>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</si>
  <si>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</si>
  <si>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</si>
  <si>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</si>
  <si>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</si>
  <si>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</si>
  <si>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</si>
  <si>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</si>
  <si>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</si>
  <si>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</si>
  <si>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</si>
  <si>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</si>
  <si>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</si>
  <si>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</si>
  <si>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</si>
  <si>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</si>
  <si>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</si>
  <si>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</si>
  <si>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</si>
  <si>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</si>
  <si>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</si>
  <si>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</si>
  <si>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</si>
  <si>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</si>
  <si>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</si>
  <si>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</si>
  <si>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</si>
  <si>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</si>
  <si>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</si>
  <si>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</si>
  <si>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</si>
  <si>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</si>
  <si>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</si>
  <si>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</si>
  <si>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</si>
  <si>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</si>
  <si>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</si>
  <si>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</si>
  <si>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</si>
  <si>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</si>
  <si>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</si>
  <si>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</si>
  <si>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</si>
  <si>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</si>
  <si>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</si>
  <si>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</si>
  <si>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</si>
  <si>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</si>
  <si>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</si>
  <si>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</si>
  <si>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</si>
  <si>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</si>
  <si>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</si>
  <si>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</si>
  <si>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</si>
  <si>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</si>
  <si>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</si>
  <si>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</si>
  <si>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</si>
  <si>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</si>
  <si>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</si>
  <si>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</si>
  <si>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</si>
  <si>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</si>
  <si>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</si>
  <si>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</si>
  <si>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</si>
  <si>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</si>
  <si>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</si>
  <si>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</si>
  <si>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</si>
  <si>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</si>
  <si>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</si>
  <si>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</si>
  <si>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</si>
  <si>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</si>
  <si>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</si>
  <si>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</si>
  <si>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</si>
  <si>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</si>
  <si>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</si>
  <si>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</si>
  <si>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</si>
  <si>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</si>
  <si>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</si>
  <si>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</si>
  <si>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</si>
  <si>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</si>
  <si>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</si>
  <si>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</si>
  <si>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</si>
  <si>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</si>
  <si>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</si>
  <si>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</si>
  <si>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</si>
  <si>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</si>
  <si>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</si>
  <si>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</si>
  <si>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</si>
  <si>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</si>
  <si>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</si>
  <si>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</si>
  <si>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</si>
  <si>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</si>
  <si>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</si>
  <si>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</si>
  <si>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</si>
  <si>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</si>
  <si>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</si>
  <si>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</si>
  <si>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</si>
  <si>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</si>
  <si>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</si>
  <si>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</si>
  <si>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</si>
  <si>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</si>
  <si>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</si>
  <si>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</si>
  <si>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</si>
  <si>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</si>
  <si>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</si>
  <si>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</si>
  <si>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</si>
  <si>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</si>
  <si>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</si>
  <si>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</si>
  <si>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</si>
  <si>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</si>
  <si>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</si>
  <si>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</si>
  <si>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</si>
  <si>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</si>
  <si>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</si>
  <si>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</si>
  <si>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</si>
  <si>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</si>
  <si>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</si>
  <si>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</si>
  <si>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</si>
  <si>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</si>
  <si>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</si>
  <si>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</si>
  <si>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</si>
  <si>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</si>
  <si>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</si>
  <si>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</si>
  <si>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</si>
  <si>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</si>
  <si>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</si>
  <si>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</si>
  <si>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</si>
  <si>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</si>
  <si>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</si>
  <si>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</si>
  <si>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</si>
  <si>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</si>
  <si>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</si>
  <si>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</si>
  <si>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</si>
  <si>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</si>
  <si>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</si>
  <si>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</si>
  <si>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</si>
  <si>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</si>
  <si>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</si>
  <si>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</si>
  <si>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</si>
  <si>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</si>
  <si>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</si>
  <si>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</si>
  <si>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</si>
  <si>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</si>
  <si>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</si>
  <si>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</si>
  <si>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</si>
  <si>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</si>
  <si>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</si>
  <si>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</si>
  <si>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</si>
  <si>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</si>
  <si>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</si>
  <si>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</si>
  <si>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</si>
  <si>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</si>
  <si>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</si>
  <si>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</si>
  <si>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</si>
  <si>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</si>
  <si>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</si>
  <si>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</si>
  <si>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</si>
  <si>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</si>
  <si>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</si>
  <si>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</si>
  <si>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</si>
  <si>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</si>
  <si>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</si>
  <si>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</si>
  <si>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</si>
  <si>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</si>
  <si>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</si>
  <si>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</si>
  <si>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</si>
  <si>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</si>
  <si>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</si>
  <si>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</si>
  <si>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</si>
  <si>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</si>
  <si>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</si>
  <si>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</si>
  <si>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</si>
  <si>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</si>
  <si>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</si>
  <si>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</si>
  <si>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</si>
  <si>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</si>
  <si>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</si>
  <si>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</si>
  <si>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</si>
  <si>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</si>
  <si>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</si>
  <si>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</si>
  <si>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</si>
  <si>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</si>
  <si>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</si>
  <si>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</si>
  <si>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</si>
  <si>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</si>
  <si>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</si>
  <si>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</si>
  <si>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</si>
  <si>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</si>
  <si>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</si>
  <si>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</si>
  <si>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</si>
  <si>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</si>
  <si>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</si>
  <si>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</si>
  <si>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</si>
  <si>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</si>
  <si>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</si>
  <si>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</si>
  <si>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</si>
  <si>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</si>
  <si>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</si>
  <si>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</si>
  <si>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</si>
  <si>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</si>
  <si>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</si>
  <si>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</si>
  <si>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</si>
  <si>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</si>
  <si>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</si>
  <si>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</si>
  <si>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</si>
  <si>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</si>
  <si>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</si>
  <si>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</si>
  <si>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</si>
  <si>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</si>
  <si>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</si>
  <si>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</si>
  <si>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</si>
  <si>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</si>
  <si>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</si>
  <si>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</si>
  <si>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</si>
  <si>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</si>
  <si>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</si>
  <si>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</si>
  <si>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</si>
  <si>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</si>
  <si>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</si>
  <si>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</si>
  <si>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</si>
  <si>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</si>
  <si>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</si>
  <si>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</si>
  <si>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</si>
  <si>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</si>
  <si>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</si>
  <si>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</si>
  <si>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</si>
  <si>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</si>
  <si>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</si>
  <si>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</si>
  <si>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</si>
  <si>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</si>
  <si>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</si>
  <si>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</si>
  <si>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</si>
  <si>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</si>
  <si>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</si>
  <si>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</si>
  <si>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</si>
  <si>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</si>
  <si>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</si>
  <si>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</si>
  <si>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</si>
  <si>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</si>
  <si>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</si>
  <si>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</si>
  <si>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</si>
  <si>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</si>
  <si>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</si>
  <si>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</si>
  <si>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</si>
  <si>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</si>
  <si>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</si>
  <si>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</si>
  <si>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</si>
  <si>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</si>
  <si>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</si>
  <si>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</si>
  <si>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</si>
  <si>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</si>
  <si>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</si>
  <si>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</si>
  <si>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</si>
  <si>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</si>
  <si>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</si>
  <si>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</si>
  <si>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</si>
  <si>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</si>
  <si>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</si>
  <si>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</si>
  <si>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</si>
  <si>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</si>
  <si>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</si>
  <si>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</si>
  <si>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</si>
  <si>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</si>
  <si>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</si>
  <si>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</si>
  <si>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</si>
  <si>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</si>
  <si>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</si>
  <si>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</si>
  <si>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</si>
  <si>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</si>
  <si>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</si>
  <si>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</si>
  <si>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</si>
  <si>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</si>
  <si>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</si>
  <si>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</si>
  <si>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</si>
  <si>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</si>
  <si>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</si>
  <si>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</si>
  <si>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</si>
  <si>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</si>
  <si>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</si>
  <si>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</si>
  <si>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</si>
  <si>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</si>
  <si>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</si>
  <si>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</si>
  <si>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</si>
  <si>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</si>
  <si>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</si>
  <si>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</si>
  <si>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</si>
  <si>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</si>
  <si>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</si>
  <si>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</si>
  <si>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</si>
  <si>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</si>
  <si>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</si>
  <si>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</si>
  <si>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</si>
  <si>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</si>
  <si>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</si>
  <si>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</si>
  <si>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</si>
  <si>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</si>
  <si>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</si>
  <si>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</si>
  <si>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</si>
  <si>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</si>
  <si>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</si>
  <si>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</si>
  <si>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</si>
  <si>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</si>
  <si>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</si>
  <si>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</si>
  <si>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</si>
  <si>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</si>
  <si>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</si>
  <si>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</si>
  <si>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</si>
  <si>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</si>
  <si>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</si>
  <si>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</si>
  <si>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</si>
  <si>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</si>
  <si>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</si>
  <si>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</si>
  <si>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</si>
  <si>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</si>
  <si>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</si>
  <si>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</si>
  <si>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</si>
  <si>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</si>
  <si>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</si>
  <si>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</si>
  <si>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</si>
  <si>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</si>
  <si>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</si>
  <si>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</si>
  <si>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</si>
  <si>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</si>
  <si>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</si>
  <si>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</si>
  <si>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</si>
  <si>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</si>
  <si>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</si>
  <si>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</si>
  <si>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</si>
  <si>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</si>
  <si>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</si>
  <si>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</si>
  <si>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</si>
  <si>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</si>
  <si>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</si>
  <si>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</si>
  <si>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</si>
  <si>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</si>
  <si>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</si>
  <si>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</si>
  <si>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</si>
  <si>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</si>
  <si>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</si>
  <si>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</si>
  <si>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</si>
  <si>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</si>
  <si>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</si>
  <si>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</si>
  <si>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</si>
  <si>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</si>
  <si>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</si>
  <si>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</si>
  <si>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</si>
  <si>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</si>
  <si>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</si>
  <si>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</si>
  <si>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</si>
  <si>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</si>
  <si>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</si>
  <si>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</si>
  <si>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</si>
  <si>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</si>
  <si>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</si>
  <si>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</si>
  <si>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</si>
  <si>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</si>
  <si>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</si>
  <si>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</si>
  <si>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</si>
  <si>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</si>
  <si>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</si>
  <si>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</si>
  <si>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</si>
  <si>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</si>
  <si>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</si>
  <si>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</si>
  <si>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</si>
  <si>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</si>
  <si>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</si>
  <si>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</si>
  <si>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</si>
  <si>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</si>
  <si>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</si>
  <si>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</si>
  <si>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</si>
  <si>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</si>
  <si>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</si>
  <si>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</si>
  <si>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</si>
  <si>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</si>
  <si>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</si>
  <si>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</si>
  <si>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</si>
  <si>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</si>
  <si>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</si>
  <si>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</si>
  <si>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</si>
  <si>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</si>
  <si>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</si>
  <si>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</si>
  <si>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</si>
  <si>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</si>
  <si>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</si>
  <si>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</si>
  <si>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</si>
  <si>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</si>
  <si>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</si>
  <si>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</si>
  <si>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</si>
  <si>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</si>
  <si>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</si>
  <si>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</si>
  <si>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</si>
  <si>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</si>
  <si>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</si>
  <si>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</si>
  <si>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</si>
  <si>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</si>
  <si>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</si>
  <si>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</si>
  <si>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</si>
  <si>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</si>
  <si>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</si>
  <si>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</si>
  <si>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</si>
  <si>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</si>
  <si>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</si>
  <si>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</si>
  <si>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</si>
  <si>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</si>
  <si>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</si>
  <si>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</si>
  <si>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</si>
  <si>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</si>
  <si>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</si>
  <si>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</si>
  <si>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</si>
  <si>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</si>
  <si>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</si>
  <si>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</si>
  <si>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</si>
  <si>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</si>
  <si>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</si>
  <si>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</si>
  <si>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</si>
  <si>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</si>
  <si>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</si>
  <si>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</si>
  <si>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</si>
  <si>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</si>
  <si>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</si>
  <si>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</si>
  <si>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</si>
  <si>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</si>
  <si>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</si>
  <si>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</si>
  <si>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</si>
  <si>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</si>
  <si>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</si>
  <si>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</si>
  <si>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</si>
  <si>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</si>
  <si>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</si>
  <si>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</si>
  <si>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</si>
  <si>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</si>
  <si>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</si>
  <si>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</si>
  <si>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</si>
  <si>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</si>
  <si>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</si>
  <si>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</si>
  <si>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</si>
  <si>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</si>
  <si>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</si>
  <si>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</si>
  <si>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</si>
  <si>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</si>
  <si>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</si>
  <si>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</si>
  <si>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</si>
  <si>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</si>
  <si>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</si>
  <si>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</si>
  <si>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</si>
  <si>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</si>
  <si>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</si>
  <si>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</si>
  <si>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</si>
  <si>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</si>
  <si>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</si>
  <si>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</si>
  <si>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</si>
  <si>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</si>
  <si>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</si>
  <si>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</si>
  <si>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</si>
  <si>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</si>
  <si>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</si>
  <si>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</si>
  <si>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</si>
  <si>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</si>
  <si>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</si>
  <si>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</si>
  <si>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</si>
  <si>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</si>
  <si>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</si>
  <si>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</si>
  <si>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</si>
  <si>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</si>
  <si>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</si>
  <si>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</si>
  <si>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</si>
  <si>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</si>
  <si>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</si>
  <si>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</si>
  <si>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</si>
  <si>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</si>
  <si>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</si>
  <si>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</si>
  <si>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</si>
  <si>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</si>
  <si>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</si>
  <si>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</si>
  <si>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</si>
  <si>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</si>
  <si>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</si>
  <si>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</si>
  <si>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</si>
  <si>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</si>
  <si>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</si>
  <si>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</si>
  <si>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</si>
  <si>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</si>
  <si>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</si>
  <si>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</si>
  <si>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</si>
  <si>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</si>
  <si>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</si>
  <si>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</si>
  <si>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</si>
  <si>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</si>
  <si>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</si>
  <si>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</si>
  <si>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</si>
  <si>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</si>
  <si>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</si>
  <si>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</si>
  <si>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</si>
  <si>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</si>
  <si>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</si>
  <si>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</si>
  <si>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</si>
  <si>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</si>
  <si>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</si>
  <si>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</si>
  <si>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</si>
  <si>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</si>
  <si>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</si>
  <si>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</si>
  <si>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</si>
  <si>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</si>
  <si>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</si>
  <si>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</si>
  <si>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</si>
  <si>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</si>
  <si>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</si>
  <si>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</si>
  <si>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</si>
  <si>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</si>
  <si>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</si>
  <si>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</si>
  <si>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</si>
  <si>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</si>
  <si>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</si>
  <si>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</si>
  <si>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</si>
  <si>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</si>
  <si>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</si>
  <si>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</si>
  <si>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</si>
  <si>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</si>
  <si>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</si>
  <si>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</si>
  <si>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</si>
  <si>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</si>
  <si>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</si>
  <si>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</si>
  <si>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</si>
  <si>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</si>
  <si>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</si>
  <si>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</si>
  <si>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</si>
  <si>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</si>
  <si>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</si>
  <si>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</si>
  <si>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</si>
  <si>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</si>
  <si>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</si>
  <si>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</si>
  <si>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</si>
  <si>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</si>
  <si>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</si>
  <si>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</si>
  <si>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</si>
  <si>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</si>
  <si>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</si>
  <si>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</si>
  <si>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</si>
  <si>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</si>
  <si>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</si>
  <si>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</si>
  <si>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</si>
  <si>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</si>
  <si>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</si>
  <si>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</si>
  <si>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</si>
  <si>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</si>
  <si>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</si>
  <si>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</si>
  <si>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</si>
  <si>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</si>
  <si>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</si>
  <si>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</si>
  <si>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</si>
  <si>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</si>
  <si>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</si>
  <si>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</si>
  <si>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</si>
  <si>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</si>
  <si>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</si>
  <si>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</si>
  <si>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</si>
  <si>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</si>
  <si>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</si>
  <si>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</si>
  <si>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</si>
  <si>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</si>
  <si>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</si>
  <si>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</si>
  <si>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</si>
  <si>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</si>
  <si>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</si>
  <si>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</si>
  <si>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</si>
  <si>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</si>
  <si>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</si>
  <si>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</si>
  <si>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</si>
  <si>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</si>
  <si>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</si>
  <si>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</si>
  <si>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</si>
  <si>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</si>
  <si>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</si>
  <si>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</si>
  <si>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</si>
  <si>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</si>
  <si>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</si>
  <si>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</si>
  <si>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</si>
  <si>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</si>
  <si>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</si>
  <si>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</si>
  <si>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</si>
  <si>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</si>
  <si>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</si>
  <si>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</si>
  <si>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</si>
  <si>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</si>
  <si>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</si>
  <si>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</si>
  <si>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</si>
  <si>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</si>
  <si>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</si>
  <si>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</si>
  <si>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</si>
  <si>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</si>
  <si>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</si>
  <si>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</si>
  <si>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</si>
  <si>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</si>
  <si>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</si>
  <si>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</si>
  <si>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</si>
  <si>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</si>
  <si>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</si>
  <si>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</si>
  <si>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</si>
  <si>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</si>
  <si>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</si>
  <si>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</si>
  <si>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</si>
  <si>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</si>
  <si>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</si>
  <si>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</si>
  <si>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</si>
  <si>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</si>
  <si>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</si>
  <si>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</si>
  <si>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</si>
  <si>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</si>
  <si>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</si>
  <si>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</si>
  <si>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</si>
  <si>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</si>
  <si>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</si>
  <si>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</si>
  <si>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</si>
  <si>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</si>
  <si>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</si>
  <si>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</si>
  <si>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</si>
  <si>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</si>
  <si>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</si>
  <si>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</si>
  <si>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</si>
  <si>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</si>
  <si>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</si>
  <si>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</si>
  <si>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</si>
  <si>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</si>
  <si>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</si>
  <si>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</si>
  <si>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</si>
  <si>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</si>
  <si>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</si>
  <si>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</si>
  <si>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</si>
  <si>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</si>
  <si>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</si>
  <si>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</si>
  <si>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</si>
  <si>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</si>
  <si>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</si>
  <si>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</si>
  <si>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</si>
  <si>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</si>
  <si>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</si>
  <si>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</si>
  <si>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</si>
  <si>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</si>
  <si>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</si>
  <si>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</si>
  <si>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</si>
  <si>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</si>
  <si>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</si>
  <si>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</si>
  <si>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</si>
  <si>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</si>
  <si>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</si>
  <si>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</si>
  <si>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</si>
  <si>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</si>
  <si>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</si>
  <si>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</si>
  <si>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</si>
  <si>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</si>
  <si>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</si>
  <si>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</si>
  <si>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</si>
  <si>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</si>
  <si>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</si>
  <si>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</si>
  <si>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</si>
  <si>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</si>
  <si>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</si>
  <si>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</si>
  <si>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</si>
  <si>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</si>
  <si>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</si>
  <si>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</si>
  <si>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</si>
  <si>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</si>
  <si>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</si>
  <si>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</si>
  <si>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</si>
  <si>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</si>
  <si>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</si>
  <si>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</si>
  <si>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</si>
  <si>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</si>
  <si>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</si>
  <si>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</si>
  <si>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</si>
  <si>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</si>
  <si>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</si>
  <si>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</si>
  <si>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</si>
  <si>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</si>
  <si>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</si>
  <si>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</si>
  <si>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</si>
  <si>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</si>
  <si>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</si>
  <si>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</si>
  <si>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</si>
  <si>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</si>
  <si>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</si>
  <si>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</si>
  <si>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</si>
  <si>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</si>
  <si>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</si>
  <si>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</si>
  <si>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</si>
  <si>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</si>
  <si>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</si>
  <si>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</si>
  <si>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</si>
  <si>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</si>
  <si>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</si>
  <si>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</si>
  <si>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</si>
  <si>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</si>
  <si>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</si>
  <si>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</si>
  <si>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</si>
  <si>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</si>
  <si>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</si>
  <si>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</si>
  <si>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</si>
  <si>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</si>
  <si>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</si>
  <si>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</si>
  <si>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</si>
  <si>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</si>
  <si>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</si>
  <si>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</si>
  <si>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</si>
  <si>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</si>
  <si>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</si>
  <si>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</si>
  <si>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</si>
  <si>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</si>
  <si>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</si>
  <si>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</si>
  <si>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</si>
  <si>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</si>
  <si>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</si>
  <si>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</si>
  <si>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</si>
  <si>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</si>
  <si>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</si>
  <si>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</si>
  <si>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</si>
  <si>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</si>
  <si>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</si>
  <si>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</si>
  <si>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</si>
  <si>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</si>
  <si>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</si>
  <si>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</si>
  <si>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</si>
  <si>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</si>
  <si>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</si>
  <si>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</si>
  <si>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</si>
  <si>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</si>
  <si>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</si>
  <si>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</si>
  <si>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</si>
  <si>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</si>
  <si>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</si>
  <si>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</si>
  <si>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</si>
  <si>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</si>
  <si>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</si>
  <si>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</si>
  <si>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</si>
  <si>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</si>
  <si>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</si>
  <si>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</si>
  <si>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</si>
  <si>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</si>
  <si>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</si>
  <si>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</si>
  <si>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</si>
  <si>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</si>
  <si>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</si>
  <si>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</si>
  <si>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</si>
  <si>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</si>
  <si>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</si>
  <si>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</si>
  <si>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</si>
  <si>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</si>
  <si>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</si>
  <si>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</si>
  <si>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</si>
  <si>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</si>
  <si>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</si>
  <si>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</si>
  <si>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</si>
  <si>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</si>
  <si>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</si>
  <si>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</si>
  <si>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</si>
  <si>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</si>
  <si>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</si>
  <si>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</si>
  <si>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</si>
  <si>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</si>
  <si>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</si>
  <si>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</si>
  <si>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</si>
  <si>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</si>
  <si>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</si>
  <si>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</si>
  <si>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</si>
  <si>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</si>
  <si>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</si>
  <si>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</si>
  <si>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</si>
  <si>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</si>
  <si>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</si>
  <si>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</si>
  <si>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</si>
  <si>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</si>
  <si>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</si>
  <si>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</si>
  <si>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</si>
  <si>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</si>
  <si>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</si>
  <si>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</si>
  <si>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</si>
  <si>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</si>
  <si>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</si>
  <si>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</si>
  <si>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</si>
  <si>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</si>
  <si>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</si>
  <si>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</si>
  <si>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</si>
  <si>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</si>
  <si>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</si>
  <si>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</si>
  <si>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</si>
  <si>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</si>
  <si>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</si>
  <si>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</si>
  <si>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</si>
  <si>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</si>
  <si>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</si>
  <si>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</si>
  <si>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</si>
  <si>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</si>
  <si>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</si>
  <si>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</si>
  <si>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</si>
  <si>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</si>
  <si>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</si>
  <si>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</si>
  <si>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</si>
  <si>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</si>
  <si>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</si>
  <si>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</si>
  <si>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</si>
  <si>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</si>
  <si>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</si>
  <si>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</si>
  <si>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</si>
  <si>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</si>
  <si>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</si>
  <si>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</si>
  <si>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</si>
  <si>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</si>
  <si>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</si>
  <si>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</si>
  <si>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</si>
  <si>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</si>
  <si>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</si>
  <si>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</si>
  <si>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</si>
  <si>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</si>
  <si>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</si>
  <si>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</si>
  <si>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</si>
  <si>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</si>
  <si>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</si>
  <si>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</si>
  <si>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</si>
  <si>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</si>
  <si>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</si>
  <si>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</si>
  <si>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</si>
  <si>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</si>
  <si>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</si>
  <si>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</si>
  <si>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</si>
  <si>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</si>
  <si>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</si>
  <si>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</si>
  <si>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</si>
  <si>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</si>
  <si>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</si>
  <si>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</si>
  <si>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</si>
  <si>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</si>
  <si>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</si>
  <si>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</si>
  <si>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</si>
  <si>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</si>
  <si>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</si>
  <si>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</si>
  <si>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</si>
  <si>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</si>
  <si>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</si>
  <si>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</si>
  <si>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</si>
  <si>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</si>
  <si>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</si>
  <si>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</si>
  <si>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</si>
  <si>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</si>
  <si>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</si>
  <si>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</si>
  <si>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</si>
  <si>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</si>
  <si>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</si>
  <si>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</si>
  <si>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</si>
  <si>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</si>
  <si>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</si>
  <si>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</si>
  <si>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</si>
  <si>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</si>
  <si>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</si>
  <si>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</si>
  <si>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</si>
  <si>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</si>
  <si>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</si>
  <si>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</si>
  <si>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</si>
  <si>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</si>
  <si>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</si>
  <si>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</si>
  <si>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</si>
  <si>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</si>
  <si>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</si>
  <si>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</si>
  <si>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</si>
  <si>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</si>
  <si>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</si>
  <si>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</si>
  <si>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</si>
  <si>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</si>
  <si>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</si>
  <si>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</si>
  <si>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</si>
  <si>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</si>
  <si>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</si>
  <si>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</si>
  <si>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</si>
  <si>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</si>
  <si>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</si>
  <si>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</si>
  <si>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</si>
  <si>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</si>
  <si>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</si>
  <si>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</si>
  <si>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</si>
  <si>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</si>
  <si>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</si>
  <si>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</si>
  <si>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</si>
  <si>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</si>
  <si>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</si>
  <si>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</si>
  <si>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</si>
  <si>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</si>
  <si>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</si>
  <si>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</si>
  <si>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</si>
  <si>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</si>
  <si>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</si>
  <si>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</si>
  <si>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</si>
  <si>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</si>
  <si>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</si>
  <si>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</si>
  <si>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</si>
  <si>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</si>
  <si>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</si>
  <si>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</si>
  <si>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</si>
  <si>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</si>
  <si>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</si>
  <si>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</si>
  <si>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</si>
  <si>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</si>
  <si>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</si>
  <si>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</si>
  <si>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</si>
  <si>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</si>
  <si>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</si>
  <si>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</si>
  <si>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</si>
  <si>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</si>
  <si>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</si>
  <si>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</si>
  <si>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</si>
  <si>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</si>
  <si>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</si>
  <si>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</si>
  <si>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</si>
  <si>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</si>
  <si>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</si>
  <si>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</si>
  <si>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</si>
  <si>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</si>
  <si>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</si>
  <si>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</si>
  <si>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</si>
  <si>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</si>
  <si>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</si>
  <si>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</si>
  <si>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</si>
  <si>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</si>
  <si>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</si>
  <si>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</si>
  <si>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</si>
  <si>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</si>
  <si>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</si>
  <si>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</si>
  <si>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</si>
  <si>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</si>
  <si>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</si>
  <si>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</si>
  <si>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</si>
  <si>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</si>
  <si>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</si>
  <si>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</si>
  <si>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</si>
  <si>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</si>
  <si>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</si>
  <si>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</si>
  <si>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</si>
  <si>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</si>
  <si>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</si>
  <si>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</si>
  <si>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</si>
  <si>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</si>
  <si>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</si>
  <si>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</si>
  <si>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</si>
  <si>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</si>
  <si>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</si>
  <si>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</si>
  <si>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</si>
  <si>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</si>
  <si>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</si>
  <si>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</si>
  <si>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</si>
  <si>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</si>
  <si>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</si>
  <si>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</si>
  <si>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</si>
  <si>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</si>
  <si>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</si>
  <si>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</si>
  <si>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</si>
  <si>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</si>
  <si>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</si>
  <si>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</si>
  <si>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</si>
  <si>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</si>
  <si>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</si>
  <si>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</si>
  <si>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</si>
  <si>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</si>
  <si>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</si>
  <si>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</si>
  <si>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</si>
  <si>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</si>
  <si>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</si>
  <si>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</si>
  <si>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</si>
  <si>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</si>
  <si>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</si>
  <si>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</si>
  <si>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</si>
  <si>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</si>
  <si>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</si>
  <si>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</si>
  <si>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</si>
  <si>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</si>
  <si>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</si>
  <si>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</si>
  <si>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</si>
  <si>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</si>
  <si>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</si>
  <si>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</si>
  <si>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</si>
  <si>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</si>
  <si>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</si>
  <si>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</si>
  <si>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</si>
  <si>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</si>
  <si>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</si>
  <si>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</si>
  <si>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</si>
  <si>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</si>
  <si>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</si>
  <si>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</si>
  <si>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</si>
  <si>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</si>
  <si>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</si>
  <si>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</si>
  <si>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</si>
  <si>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</si>
  <si>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</si>
  <si>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</si>
  <si>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</si>
  <si>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</si>
  <si>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</si>
  <si>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</si>
  <si>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</si>
  <si>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</si>
  <si>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</si>
  <si>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</si>
  <si>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</si>
  <si>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</si>
  <si>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</si>
  <si>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</si>
  <si>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</si>
  <si>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</si>
  <si>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</si>
  <si>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</si>
  <si>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</si>
  <si>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</si>
  <si>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</si>
  <si>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</si>
  <si>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</si>
  <si>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</si>
  <si>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</si>
  <si>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</si>
  <si>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</si>
  <si>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</si>
  <si>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</si>
  <si>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</si>
  <si>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</si>
  <si>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</si>
  <si>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</si>
  <si>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</si>
  <si>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</si>
  <si>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</si>
  <si>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</si>
  <si>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</si>
  <si>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</si>
  <si>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</si>
  <si>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</si>
  <si>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</si>
  <si>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</si>
  <si>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</si>
  <si>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</si>
  <si>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</si>
  <si>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</si>
  <si>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</si>
  <si>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</si>
  <si>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</si>
  <si>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</si>
  <si>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</si>
  <si>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</si>
  <si>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</si>
  <si>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</si>
  <si>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</si>
  <si>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</si>
  <si>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</si>
  <si>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</si>
  <si>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</si>
  <si>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</si>
  <si>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</si>
  <si>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</si>
  <si>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</si>
  <si>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</si>
  <si>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</si>
  <si>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</si>
  <si>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</si>
  <si>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</si>
  <si>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</si>
  <si>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</si>
  <si>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</si>
  <si>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</si>
  <si>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</si>
  <si>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</si>
  <si>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</si>
  <si>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</si>
  <si>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</si>
  <si>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</si>
  <si>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</si>
  <si>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</si>
  <si>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</si>
  <si>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</si>
  <si>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</si>
  <si>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</si>
  <si>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</si>
  <si>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</si>
  <si>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</si>
  <si>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</si>
  <si>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</si>
  <si>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</si>
  <si>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</si>
  <si>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</si>
  <si>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</si>
  <si>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</si>
  <si>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</si>
  <si>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</si>
  <si>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</si>
  <si>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</si>
  <si>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</si>
  <si>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</si>
  <si>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</si>
  <si>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</si>
  <si>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</si>
  <si>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</si>
  <si>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</si>
  <si>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</si>
  <si>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</si>
  <si>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</si>
  <si>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</si>
  <si>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</si>
  <si>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</si>
  <si>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</si>
  <si>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</si>
  <si>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</si>
  <si>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</si>
  <si>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</si>
  <si>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</si>
  <si>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</si>
  <si>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</si>
  <si>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</si>
  <si>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</si>
  <si>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</si>
  <si>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</si>
  <si>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</si>
  <si>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</si>
  <si>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</si>
  <si>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</si>
  <si>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</si>
  <si>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</si>
  <si>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</si>
  <si>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</si>
  <si>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</si>
  <si>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</si>
  <si>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</si>
  <si>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</si>
  <si>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</si>
  <si>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</si>
  <si>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</si>
  <si>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</si>
  <si>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</si>
  <si>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</si>
  <si>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</si>
  <si>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</si>
  <si>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</si>
  <si>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</si>
  <si>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</si>
  <si>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</si>
  <si>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</si>
  <si>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</si>
  <si>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</si>
  <si>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</si>
  <si>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</si>
  <si>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</si>
  <si>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</si>
  <si>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</si>
  <si>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</si>
  <si>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</si>
  <si>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</si>
  <si>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</si>
  <si>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</si>
  <si>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</si>
  <si>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</si>
  <si>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</si>
  <si>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</si>
  <si>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</si>
  <si>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</si>
  <si>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</si>
  <si>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</si>
  <si>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</si>
  <si>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</si>
  <si>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</si>
  <si>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</si>
  <si>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</si>
  <si>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</si>
  <si>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</si>
  <si>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</si>
  <si>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</si>
  <si>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</si>
  <si>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</si>
  <si>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</si>
  <si>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</si>
  <si>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</si>
  <si>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</si>
  <si>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</si>
  <si>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</si>
  <si>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</si>
  <si>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</si>
  <si>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</si>
  <si>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</si>
  <si>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</si>
  <si>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</si>
  <si>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</si>
  <si>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</si>
  <si>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</si>
  <si>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</si>
  <si>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</si>
  <si>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</si>
  <si>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</si>
  <si>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</si>
  <si>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</si>
  <si>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</si>
  <si>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</si>
  <si>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</si>
  <si>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</si>
  <si>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</si>
  <si>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</si>
  <si>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</si>
  <si>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</si>
  <si>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</si>
  <si>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</si>
  <si>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</si>
  <si>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</si>
  <si>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</si>
  <si>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</si>
  <si>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</si>
  <si>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</si>
  <si>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</si>
  <si>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</si>
  <si>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</si>
  <si>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</si>
  <si>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</si>
  <si>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</si>
  <si>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</si>
  <si>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</si>
  <si>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</si>
  <si>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</si>
  <si>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</si>
  <si>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</si>
  <si>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</si>
  <si>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</si>
  <si>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</si>
  <si>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</si>
  <si>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</si>
  <si>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</si>
  <si>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</si>
  <si>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</si>
  <si>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</si>
  <si>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</si>
  <si>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</si>
  <si>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</si>
  <si>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</si>
  <si>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</si>
  <si>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</si>
  <si>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</si>
  <si>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</si>
  <si>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</si>
  <si>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</si>
  <si>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</si>
  <si>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</si>
  <si>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</si>
  <si>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</si>
  <si>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</si>
  <si>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</si>
  <si>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</si>
  <si>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</si>
  <si>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</si>
  <si>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</si>
  <si>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</si>
  <si>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</si>
  <si>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</si>
  <si>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</si>
  <si>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</si>
  <si>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</si>
  <si>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</si>
  <si>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</si>
  <si>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</si>
  <si>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</si>
  <si>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</si>
  <si>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</si>
  <si>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</si>
  <si>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</si>
  <si>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</si>
  <si>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</si>
  <si>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</si>
  <si>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</si>
  <si>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</si>
  <si>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</si>
  <si>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</si>
  <si>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</si>
  <si>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</si>
  <si>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</si>
  <si>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</si>
  <si>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</si>
  <si>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</si>
  <si>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</si>
  <si>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</si>
  <si>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</si>
  <si>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</si>
  <si>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</si>
  <si>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</si>
  <si>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</si>
  <si>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</si>
  <si>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</si>
  <si>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</si>
  <si>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</si>
  <si>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</si>
  <si>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</si>
  <si>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</si>
  <si>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</si>
  <si>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</si>
  <si>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</si>
  <si>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</si>
  <si>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</si>
  <si>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</si>
  <si>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</si>
  <si>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</si>
  <si>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</si>
  <si>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</si>
  <si>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</si>
  <si>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</si>
  <si>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</si>
  <si>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</si>
  <si>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</si>
  <si>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</si>
  <si>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</si>
  <si>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</si>
  <si>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</si>
  <si>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</si>
  <si>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</si>
  <si>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</si>
  <si>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</si>
  <si>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</si>
  <si>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</si>
  <si>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</si>
  <si>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</si>
  <si>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</si>
  <si>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</si>
  <si>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</si>
  <si>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</si>
  <si>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</si>
  <si>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</si>
  <si>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</si>
  <si>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</si>
  <si>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</si>
  <si>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</si>
  <si>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</si>
  <si>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</si>
  <si>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</si>
  <si>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</si>
  <si>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</si>
  <si>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</si>
  <si>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</si>
  <si>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</si>
  <si>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</si>
  <si>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</si>
  <si>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</si>
  <si>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</si>
  <si>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</si>
  <si>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</si>
  <si>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</si>
  <si>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</si>
  <si>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</si>
  <si>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</si>
  <si>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</si>
  <si>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</si>
  <si>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</si>
  <si>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</si>
  <si>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</si>
  <si>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</si>
  <si>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</si>
  <si>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</si>
  <si>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</si>
  <si>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</si>
  <si>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</si>
  <si>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</si>
  <si>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</si>
  <si>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</si>
  <si>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</si>
  <si>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</si>
  <si>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</si>
  <si>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</si>
  <si>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</si>
  <si>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</si>
  <si>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</si>
  <si>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</si>
  <si>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</si>
  <si>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</si>
  <si>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</si>
  <si>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</si>
  <si>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</si>
  <si>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</si>
  <si>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</si>
  <si>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</si>
  <si>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</si>
  <si>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</si>
  <si>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</si>
  <si>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</si>
  <si>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</si>
  <si>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</si>
  <si>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</si>
  <si>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</si>
  <si>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</si>
  <si>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</si>
  <si>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</si>
  <si>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</si>
  <si>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</si>
  <si>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</si>
  <si>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</si>
  <si>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</si>
  <si>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</si>
  <si>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</si>
  <si>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</si>
  <si>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</si>
  <si>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</si>
  <si>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</si>
  <si>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</si>
  <si>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</si>
  <si>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</si>
  <si>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</si>
  <si>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</si>
  <si>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</si>
  <si>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</si>
  <si>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</si>
  <si>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</si>
  <si>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</si>
  <si>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</si>
  <si>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</si>
  <si>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</si>
  <si>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</si>
  <si>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</si>
  <si>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</si>
  <si>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</si>
  <si>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</si>
  <si>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</si>
  <si>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</si>
  <si>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</si>
  <si>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</si>
  <si>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</si>
  <si>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</si>
  <si>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</si>
  <si>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</si>
  <si>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</si>
  <si>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</si>
  <si>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</si>
  <si>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</si>
  <si>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</si>
  <si>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</si>
  <si>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</si>
  <si>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</si>
  <si>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</si>
  <si>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</si>
  <si>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</si>
  <si>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</si>
  <si>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</si>
  <si>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</si>
  <si>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</si>
  <si>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</si>
  <si>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</si>
  <si>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</si>
  <si>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</si>
  <si>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</si>
  <si>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</si>
  <si>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</si>
  <si>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</si>
  <si>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</si>
  <si>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</si>
  <si>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</si>
  <si>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</si>
  <si>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</si>
  <si>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</si>
  <si>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</si>
  <si>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</si>
  <si>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</si>
  <si>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</si>
  <si>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</si>
  <si>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</si>
  <si>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</si>
  <si>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</si>
  <si>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</si>
  <si>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</si>
  <si>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</si>
  <si>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</si>
  <si>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</si>
  <si>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</si>
  <si>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</si>
  <si>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</si>
  <si>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</si>
  <si>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</si>
  <si>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</si>
  <si>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</si>
  <si>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</si>
  <si>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</si>
  <si>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</si>
  <si>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</si>
  <si>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</si>
  <si>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</si>
  <si>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</si>
  <si>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</si>
  <si>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</si>
  <si>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</si>
  <si>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</si>
  <si>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</si>
  <si>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</si>
  <si>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</si>
  <si>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</si>
  <si>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</si>
  <si>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</si>
  <si>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</si>
  <si>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</si>
  <si>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</si>
  <si>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</si>
  <si>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</si>
  <si>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</si>
  <si>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</si>
  <si>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</si>
  <si>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</si>
  <si>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</si>
  <si>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</si>
  <si>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</si>
  <si>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</si>
  <si>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</si>
  <si>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</si>
  <si>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</si>
  <si>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</si>
  <si>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</si>
  <si>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</si>
  <si>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</si>
  <si>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</si>
  <si>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</si>
  <si>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</si>
  <si>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</si>
  <si>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</si>
  <si>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</si>
  <si>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</si>
  <si>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</si>
  <si>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</si>
  <si>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</si>
  <si>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</si>
  <si>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</si>
  <si>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</si>
  <si>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</si>
  <si>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</si>
  <si>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</si>
  <si>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</si>
  <si>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</si>
  <si>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</si>
  <si>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</si>
  <si>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</si>
  <si>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</si>
  <si>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</si>
  <si>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</si>
  <si>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</si>
  <si>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</si>
  <si>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</si>
  <si>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</si>
  <si>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</si>
  <si>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</si>
  <si>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</si>
  <si>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</si>
  <si>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</si>
  <si>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</si>
  <si>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</si>
  <si>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</si>
  <si>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</si>
  <si>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</si>
  <si>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</si>
  <si>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</si>
  <si>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</si>
  <si>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</si>
  <si>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</si>
  <si>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</si>
  <si>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</si>
  <si>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</si>
  <si>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</si>
  <si>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</si>
  <si>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</si>
  <si>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</si>
  <si>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</si>
  <si>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</si>
  <si>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</si>
  <si>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</si>
  <si>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</si>
  <si>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</si>
  <si>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</si>
  <si>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</si>
  <si>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</si>
  <si>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</si>
  <si>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</si>
  <si>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</si>
  <si>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</si>
  <si>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</si>
  <si>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</si>
  <si>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</si>
  <si>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</si>
  <si>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</si>
  <si>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</si>
  <si>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</si>
  <si>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</si>
  <si>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</si>
  <si>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</si>
  <si>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</si>
  <si>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</si>
  <si>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</si>
  <si>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</si>
  <si>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</si>
  <si>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</si>
  <si>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</si>
  <si>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</si>
  <si>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</si>
  <si>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</si>
  <si>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</si>
  <si>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</si>
  <si>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</si>
  <si>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</si>
  <si>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</si>
  <si>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</si>
  <si>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</si>
  <si>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</si>
  <si>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</si>
  <si>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</si>
  <si>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</si>
  <si>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</si>
  <si>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</si>
  <si>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</si>
  <si>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</si>
  <si>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</si>
  <si>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</si>
  <si>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</si>
  <si>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</si>
  <si>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</si>
  <si>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</si>
  <si>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</si>
  <si>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</si>
  <si>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</si>
  <si>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</si>
  <si>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</si>
  <si>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</si>
  <si>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</si>
  <si>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</si>
  <si>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</si>
  <si>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</si>
  <si>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</si>
  <si>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</si>
  <si>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</si>
  <si>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</si>
  <si>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</si>
  <si>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</si>
  <si>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</si>
  <si>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</si>
  <si>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</si>
  <si>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</si>
  <si>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</si>
  <si>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</si>
  <si>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</si>
  <si>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</si>
  <si>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</si>
  <si>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</si>
  <si>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</si>
  <si>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</si>
  <si>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</si>
  <si>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</si>
  <si>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</si>
  <si>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</si>
  <si>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</si>
  <si>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</si>
  <si>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</si>
  <si>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</si>
  <si>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</si>
  <si>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</si>
  <si>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</si>
  <si>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</si>
  <si>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</si>
  <si>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</si>
  <si>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</si>
  <si>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</si>
  <si>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</si>
  <si>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</si>
  <si>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</si>
  <si>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</si>
  <si>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</si>
  <si>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</si>
  <si>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</si>
  <si>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</si>
  <si>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</si>
  <si>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</si>
  <si>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</si>
  <si>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</si>
  <si>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</si>
  <si>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</si>
  <si>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</si>
  <si>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</si>
  <si>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</si>
  <si>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</si>
  <si>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</si>
  <si>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</si>
  <si>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</si>
  <si>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</si>
  <si>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</si>
  <si>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</si>
  <si>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</si>
  <si>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</si>
  <si>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</si>
  <si>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</si>
  <si>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</si>
  <si>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</si>
  <si>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</si>
  <si>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</si>
  <si>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</si>
  <si>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</si>
  <si>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</si>
  <si>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</si>
  <si>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</si>
  <si>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</si>
  <si>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</si>
  <si>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</si>
  <si>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</si>
  <si>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</si>
  <si>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</si>
  <si>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</si>
  <si>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</si>
  <si>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</si>
  <si>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</si>
  <si>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</si>
  <si>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</si>
  <si>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</si>
  <si>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</si>
  <si>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</si>
  <si>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</si>
  <si>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</si>
  <si>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</si>
  <si>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</si>
  <si>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</si>
  <si>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</si>
  <si>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</si>
  <si>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</si>
  <si>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</si>
  <si>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</si>
  <si>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</si>
  <si>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</si>
  <si>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</si>
  <si>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</si>
  <si>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</si>
  <si>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</si>
  <si>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</si>
  <si>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</si>
  <si>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</si>
  <si>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</si>
  <si>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</si>
  <si>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</si>
  <si>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</si>
  <si>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</si>
  <si>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</si>
  <si>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</si>
  <si>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</si>
  <si>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</si>
  <si>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</si>
  <si>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</si>
  <si>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</si>
  <si>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</si>
  <si>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</si>
  <si>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</si>
  <si>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</si>
  <si>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</si>
  <si>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</si>
  <si>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</si>
  <si>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</si>
  <si>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</si>
  <si>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</si>
  <si>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</si>
  <si>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</si>
  <si>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</si>
  <si>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</si>
  <si>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</si>
  <si>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</si>
  <si>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</si>
  <si>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</si>
  <si>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</si>
  <si>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</si>
  <si>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</si>
  <si>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</si>
  <si>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</si>
  <si>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</si>
  <si>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</si>
  <si>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</si>
  <si>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</si>
  <si>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</si>
  <si>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</si>
  <si>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</si>
  <si>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</si>
  <si>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</si>
  <si>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</si>
  <si>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</si>
  <si>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</si>
  <si>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</si>
  <si>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</si>
  <si>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</si>
  <si>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</si>
  <si>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</si>
  <si>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</si>
  <si>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</si>
  <si>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</si>
  <si>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</si>
  <si>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</si>
  <si>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</si>
  <si>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</si>
  <si>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</si>
  <si>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</si>
  <si>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</si>
  <si>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</si>
  <si>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</si>
  <si>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</si>
  <si>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</si>
  <si>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</si>
  <si>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</si>
  <si>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</si>
  <si>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</si>
  <si>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</si>
  <si>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</si>
  <si>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</si>
  <si>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</si>
  <si>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</si>
  <si>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</si>
  <si>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</si>
  <si>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</si>
  <si>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</si>
  <si>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</si>
  <si>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</si>
  <si>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</si>
  <si>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</si>
  <si>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</si>
  <si>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</si>
  <si>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</si>
  <si>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</si>
  <si>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</si>
  <si>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</si>
  <si>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</si>
  <si>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</si>
  <si>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</si>
  <si>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</si>
  <si>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</si>
  <si>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</si>
  <si>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</si>
  <si>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</si>
  <si>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</si>
  <si>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</si>
  <si>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</si>
  <si>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</si>
  <si>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</si>
  <si>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</si>
  <si>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</si>
  <si>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</si>
  <si>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</si>
  <si>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</si>
  <si>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</si>
  <si>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</si>
  <si>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</si>
  <si>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</si>
  <si>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</si>
  <si>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</si>
  <si>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</si>
  <si>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</si>
  <si>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</si>
  <si>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</si>
  <si>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</si>
  <si>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</si>
  <si>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</si>
  <si>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</si>
  <si>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</si>
  <si>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</si>
  <si>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</si>
  <si>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</si>
  <si>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</si>
  <si>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</si>
  <si>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</si>
  <si>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</si>
  <si>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</si>
  <si>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</si>
  <si>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</si>
  <si>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</si>
  <si>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</si>
  <si>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</si>
  <si>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</si>
  <si>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</si>
  <si>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</si>
  <si>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</si>
  <si>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</si>
  <si>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</si>
  <si>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</si>
  <si>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</si>
  <si>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</si>
  <si>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</si>
  <si>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</si>
  <si>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</si>
  <si>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</si>
  <si>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</si>
  <si>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</si>
  <si>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</si>
  <si>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</si>
  <si>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</si>
  <si>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</si>
  <si>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</si>
  <si>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</si>
  <si>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</si>
  <si>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</si>
  <si>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</si>
  <si>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</si>
  <si>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</si>
  <si>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</si>
  <si>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</si>
  <si>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</si>
  <si>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</si>
  <si>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</si>
  <si>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</si>
  <si>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</si>
  <si>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</si>
  <si>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</si>
  <si>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</si>
  <si>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</si>
  <si>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</si>
  <si>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</si>
  <si>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</si>
  <si>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</si>
  <si>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</si>
  <si>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</si>
  <si>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</si>
  <si>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</si>
  <si>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</si>
  <si>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</si>
  <si>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</si>
  <si>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</si>
  <si>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</si>
  <si>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</si>
  <si>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</si>
  <si>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</si>
  <si>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</si>
  <si>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</si>
  <si>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</si>
  <si>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</si>
  <si>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</si>
  <si>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</si>
  <si>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</si>
  <si>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</si>
  <si>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</si>
  <si>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</si>
  <si>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</si>
  <si>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</si>
  <si>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</si>
  <si>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</si>
  <si>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</si>
  <si>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</si>
  <si>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</si>
  <si>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</si>
  <si>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</si>
  <si>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</si>
  <si>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</si>
  <si>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</si>
  <si>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</si>
  <si>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</si>
  <si>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</si>
  <si>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</si>
  <si>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</si>
  <si>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</si>
  <si>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</si>
  <si>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</si>
  <si>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</si>
  <si>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</si>
  <si>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</si>
  <si>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</si>
  <si>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</si>
  <si>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</si>
  <si>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</si>
  <si>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</si>
  <si>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</si>
  <si>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</si>
  <si>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</si>
  <si>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</si>
  <si>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</si>
  <si>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</si>
  <si>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</si>
  <si>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</si>
  <si>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</si>
  <si>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</si>
  <si>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</si>
  <si>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</si>
  <si>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</si>
  <si>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</si>
  <si>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</si>
  <si>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</si>
  <si>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</si>
  <si>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</si>
  <si>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</si>
  <si>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</si>
  <si>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</si>
  <si>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</si>
  <si>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</si>
  <si>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</si>
  <si>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</si>
  <si>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</si>
  <si>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</si>
  <si>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</si>
  <si>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</si>
  <si>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</si>
  <si>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</si>
  <si>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</si>
  <si>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</si>
  <si>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</si>
  <si>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</si>
  <si>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</si>
  <si>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</si>
  <si>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</si>
  <si>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</si>
  <si>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</si>
  <si>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</si>
  <si>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</si>
  <si>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</si>
  <si>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</si>
  <si>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</si>
  <si>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</si>
  <si>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</si>
  <si>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</si>
  <si>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</si>
  <si>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</si>
  <si>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</si>
  <si>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</si>
  <si>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</si>
  <si>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</si>
  <si>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</si>
  <si>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</si>
  <si>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</si>
  <si>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</si>
  <si>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</si>
  <si>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</si>
  <si>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</si>
  <si>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</si>
  <si>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</si>
  <si>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</si>
  <si>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</si>
  <si>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</si>
  <si>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</si>
  <si>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</si>
  <si>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</si>
  <si>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</si>
  <si>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</si>
  <si>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</si>
  <si>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</si>
  <si>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</si>
  <si>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</si>
  <si>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</si>
  <si>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</si>
  <si>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</si>
  <si>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</si>
  <si>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</si>
  <si>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</si>
  <si>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</si>
  <si>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</si>
  <si>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</si>
  <si>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</si>
  <si>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</si>
  <si>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</si>
  <si>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</si>
  <si>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</si>
  <si>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</si>
  <si>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</si>
  <si>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</si>
  <si>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</si>
  <si>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</si>
  <si>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</si>
  <si>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</si>
  <si>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</si>
  <si>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</si>
  <si>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</si>
  <si>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</si>
  <si>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</si>
  <si>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</si>
  <si>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</si>
  <si>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</si>
  <si>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</si>
  <si>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</si>
  <si>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</si>
  <si>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</si>
  <si>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</si>
  <si>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</si>
  <si>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</si>
  <si>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</si>
  <si>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</si>
  <si>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</si>
  <si>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</si>
  <si>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</si>
  <si>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</si>
  <si>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</si>
  <si>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</si>
  <si>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</si>
  <si>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</si>
  <si>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</si>
  <si>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</si>
  <si>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</si>
  <si>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</si>
  <si>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</si>
  <si>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</si>
  <si>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</si>
  <si>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</si>
  <si>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</si>
  <si>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</si>
  <si>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</si>
  <si>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</si>
  <si>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</si>
  <si>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</si>
  <si>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</si>
  <si>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</si>
  <si>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</si>
  <si>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</si>
  <si>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</si>
  <si>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</si>
  <si>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</si>
  <si>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</si>
  <si>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</si>
  <si>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</si>
  <si>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</si>
  <si>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</si>
  <si>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</si>
  <si>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</si>
  <si>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</si>
  <si>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</si>
  <si>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</si>
  <si>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</si>
  <si>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</si>
  <si>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</si>
  <si>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</si>
  <si>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</si>
  <si>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</si>
  <si>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</si>
  <si>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</si>
  <si>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</si>
  <si>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</si>
  <si>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</si>
  <si>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</si>
  <si>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</si>
  <si>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</si>
  <si>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</si>
  <si>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</si>
  <si>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</si>
  <si>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</si>
  <si>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</si>
  <si>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</si>
  <si>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</si>
  <si>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</si>
  <si>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</si>
  <si>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</si>
  <si>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</si>
  <si>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</si>
  <si>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</si>
  <si>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</si>
  <si>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</si>
  <si>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</si>
  <si>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</si>
  <si>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</si>
  <si>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</si>
  <si>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</si>
  <si>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</si>
  <si>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</si>
  <si>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</si>
  <si>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</si>
  <si>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</si>
  <si>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</si>
  <si>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</si>
  <si>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</si>
  <si>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</si>
  <si>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</si>
  <si>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</si>
  <si>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</si>
  <si>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</si>
  <si>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</si>
  <si>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</si>
  <si>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</si>
  <si>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</si>
  <si>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</si>
  <si>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</si>
  <si>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</si>
  <si>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</si>
  <si>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</si>
  <si>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</si>
  <si>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</si>
  <si>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</si>
  <si>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</si>
  <si>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</si>
  <si>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</si>
  <si>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</si>
  <si>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</si>
  <si>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</si>
  <si>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</si>
  <si>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</si>
  <si>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</si>
  <si>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</si>
  <si>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</si>
  <si>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</si>
  <si>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</si>
  <si>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</si>
  <si>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</si>
  <si>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</si>
  <si>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</si>
  <si>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</si>
  <si>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</si>
  <si>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</si>
  <si>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</si>
  <si>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</si>
  <si>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</si>
  <si>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</si>
  <si>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</si>
  <si>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</si>
  <si>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</si>
  <si>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</si>
  <si>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</si>
  <si>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</si>
  <si>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</si>
  <si>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</si>
  <si>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</si>
  <si>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</si>
  <si>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</si>
  <si>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</si>
  <si>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</si>
  <si>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</si>
  <si>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</si>
  <si>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</si>
  <si>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</si>
  <si>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</si>
  <si>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</si>
  <si>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</si>
  <si>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</si>
  <si>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</si>
  <si>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</si>
  <si>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</si>
  <si>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</si>
  <si>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</si>
  <si>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</si>
  <si>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</si>
  <si>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</si>
  <si>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</si>
  <si>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</si>
  <si>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</si>
  <si>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</si>
  <si>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</si>
  <si>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</si>
  <si>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</si>
  <si>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</si>
  <si>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</si>
  <si>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</si>
  <si>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</si>
  <si>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</si>
  <si>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</si>
  <si>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</si>
  <si>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</si>
  <si>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</si>
  <si>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</si>
  <si>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</si>
  <si>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</si>
  <si>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</si>
  <si>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</si>
  <si>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</si>
  <si>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</si>
  <si>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</si>
  <si>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</si>
  <si>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</si>
  <si>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</si>
  <si>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</si>
  <si>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</si>
  <si>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</si>
  <si>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</si>
  <si>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</si>
  <si>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</si>
  <si>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</si>
  <si>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</si>
  <si>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</si>
  <si>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</si>
  <si>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</si>
  <si>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</si>
  <si>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</si>
  <si>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</si>
  <si>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</si>
  <si>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</si>
  <si>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</si>
  <si>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</si>
  <si>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</si>
  <si>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</si>
  <si>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</si>
  <si>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</si>
  <si>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</si>
  <si>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</si>
  <si>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</si>
  <si>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</si>
  <si>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</si>
  <si>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</si>
  <si>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</si>
  <si>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</si>
  <si>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</si>
  <si>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</si>
  <si>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</si>
  <si>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</si>
  <si>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</si>
  <si>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</si>
  <si>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</si>
  <si>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</si>
  <si>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</si>
  <si>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</si>
  <si>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</si>
  <si>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</si>
  <si>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</si>
  <si>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</si>
  <si>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</si>
  <si>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</si>
  <si>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</si>
  <si>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</si>
  <si>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</si>
  <si>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</si>
  <si>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</si>
  <si>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</si>
  <si>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</si>
  <si>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</si>
  <si>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</si>
  <si>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</si>
  <si>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</si>
  <si>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</si>
  <si>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</si>
  <si>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</si>
  <si>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</si>
  <si>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</si>
  <si>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</si>
  <si>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</si>
  <si>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</si>
  <si>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</si>
  <si>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</si>
  <si>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</si>
  <si>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</si>
  <si>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</si>
  <si>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</si>
  <si>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</si>
  <si>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</si>
  <si>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</si>
  <si>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</si>
  <si>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</si>
  <si>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</si>
  <si>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</si>
  <si>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</si>
  <si>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</si>
  <si>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</si>
  <si>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</si>
  <si>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</si>
  <si>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</si>
  <si>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</si>
  <si>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</si>
  <si>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</si>
  <si>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</si>
  <si>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</si>
  <si>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</si>
  <si>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</si>
  <si>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</si>
  <si>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</si>
  <si>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</si>
  <si>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</si>
  <si>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</si>
  <si>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</si>
  <si>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</si>
  <si>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</si>
  <si>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</si>
  <si>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</si>
  <si>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</si>
  <si>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</si>
  <si>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</si>
  <si>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</si>
  <si>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</si>
  <si>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</si>
  <si>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</si>
  <si>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</si>
  <si>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</si>
  <si>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</si>
  <si>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</si>
  <si>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</si>
  <si>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</si>
  <si>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</si>
  <si>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</si>
  <si>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</si>
  <si>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</si>
  <si>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</si>
  <si>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</si>
  <si>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</si>
  <si>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</si>
  <si>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</si>
  <si>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</si>
  <si>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</si>
  <si>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</si>
  <si>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</si>
  <si>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</si>
  <si>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</si>
  <si>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</si>
  <si>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</si>
  <si>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</si>
  <si>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</si>
  <si>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</si>
  <si>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</si>
  <si>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</si>
  <si>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</si>
  <si>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</si>
  <si>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</si>
  <si>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</si>
  <si>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</si>
  <si>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</si>
  <si>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</si>
  <si>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</si>
  <si>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</si>
  <si>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</si>
  <si>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</si>
  <si>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</si>
  <si>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</si>
  <si>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</si>
  <si>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</si>
  <si>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</si>
  <si>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</si>
  <si>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</si>
  <si>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</si>
  <si>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</si>
  <si>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</si>
  <si>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</si>
  <si>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</si>
  <si>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</si>
  <si>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</si>
  <si>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</si>
  <si>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</si>
  <si>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</si>
  <si>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</si>
  <si>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</si>
  <si>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</si>
  <si>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</si>
  <si>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</si>
  <si>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</si>
  <si>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</si>
  <si>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</si>
  <si>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</si>
  <si>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</si>
  <si>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</si>
  <si>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</si>
  <si>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</si>
  <si>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</si>
  <si>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</si>
  <si>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</si>
  <si>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</si>
  <si>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</si>
  <si>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</si>
  <si>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</si>
  <si>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</si>
  <si>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</si>
  <si>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</si>
  <si>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</si>
  <si>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</si>
  <si>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</si>
  <si>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</si>
  <si>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</si>
  <si>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</si>
  <si>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</si>
  <si>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</si>
  <si>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</si>
  <si>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</si>
  <si>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</si>
  <si>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</si>
  <si>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</si>
  <si>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</si>
  <si>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</si>
  <si>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</si>
  <si>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</si>
  <si>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</si>
  <si>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</si>
  <si>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</si>
  <si>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</si>
  <si>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</si>
  <si>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</si>
  <si>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</si>
  <si>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</si>
  <si>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</si>
  <si>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</si>
  <si>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</si>
  <si>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</si>
  <si>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</si>
  <si>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</si>
  <si>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</si>
  <si>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</si>
  <si>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</si>
  <si>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</si>
  <si>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</si>
  <si>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</si>
  <si>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</si>
  <si>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</si>
  <si>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</si>
  <si>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</si>
  <si>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</si>
  <si>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</si>
  <si>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</si>
  <si>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</si>
  <si>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</si>
  <si>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</si>
  <si>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</si>
  <si>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</si>
  <si>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</si>
  <si>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</si>
  <si>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</si>
  <si>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</si>
  <si>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</si>
  <si>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</si>
  <si>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</si>
  <si>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</si>
  <si>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</si>
  <si>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</si>
  <si>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</si>
  <si>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</si>
  <si>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</si>
  <si>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</si>
  <si>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</si>
  <si>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</si>
  <si>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</si>
  <si>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</si>
  <si>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</si>
  <si>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</si>
  <si>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</si>
  <si>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</si>
  <si>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</si>
  <si>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</si>
  <si>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</si>
  <si>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</si>
  <si>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</si>
  <si>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</si>
  <si>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</si>
  <si>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</si>
  <si>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</si>
  <si>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</si>
  <si>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</si>
  <si>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</si>
  <si>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</si>
  <si>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</si>
  <si>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</si>
  <si>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</si>
  <si>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</si>
  <si>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</si>
  <si>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</si>
  <si>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</si>
  <si>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</si>
  <si>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</si>
  <si>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</si>
  <si>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</si>
  <si>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</si>
  <si>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</si>
  <si>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</si>
  <si>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</si>
  <si>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</si>
  <si>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</si>
  <si>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</si>
  <si>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</si>
  <si>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</si>
  <si>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</si>
  <si>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</si>
  <si>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</si>
  <si>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</si>
  <si>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</si>
  <si>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</si>
  <si>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</si>
  <si>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</si>
  <si>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</si>
  <si>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</si>
  <si>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</si>
  <si>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</si>
  <si>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</si>
  <si>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</si>
  <si>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</si>
  <si>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</si>
  <si>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</si>
  <si>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</si>
  <si>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</si>
  <si>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</si>
  <si>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</si>
  <si>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</si>
  <si>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</si>
  <si>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</si>
  <si>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</si>
  <si>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</si>
  <si>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</si>
  <si>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</si>
  <si>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</si>
  <si>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</si>
  <si>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</si>
  <si>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</si>
  <si>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</si>
  <si>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</si>
  <si>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</si>
  <si>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</si>
  <si>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</si>
  <si>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</si>
  <si>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</si>
  <si>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</si>
  <si>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</si>
  <si>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</si>
  <si>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</si>
  <si>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</si>
  <si>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</si>
  <si>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</si>
  <si>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</si>
  <si>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</si>
  <si>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</si>
  <si>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</si>
  <si>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</si>
  <si>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</si>
  <si>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</si>
  <si>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</si>
  <si>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</si>
  <si>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</si>
  <si>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</si>
  <si>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</si>
  <si>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</si>
  <si>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</si>
  <si>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</si>
  <si>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</si>
  <si>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</si>
  <si>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</si>
  <si>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</si>
  <si>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</si>
  <si>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</si>
  <si>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</si>
  <si>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</si>
  <si>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</si>
  <si>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</si>
  <si>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</si>
  <si>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</si>
  <si>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</si>
  <si>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</si>
  <si>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</si>
  <si>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</si>
  <si>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</si>
  <si>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</si>
  <si>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</si>
  <si>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</si>
  <si>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</si>
  <si>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</si>
  <si>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</si>
  <si>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</si>
  <si>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</si>
  <si>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</si>
  <si>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</si>
  <si>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</si>
  <si>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</si>
  <si>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</si>
  <si>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</si>
  <si>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</si>
  <si>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</si>
  <si>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</si>
  <si>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</si>
  <si>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</si>
  <si>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</si>
  <si>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</si>
  <si>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</si>
  <si>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</si>
  <si>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</si>
  <si>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</si>
  <si>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</si>
  <si>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</si>
  <si>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</si>
  <si>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</si>
  <si>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</si>
  <si>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</si>
  <si>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</si>
  <si>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</si>
  <si>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</si>
  <si>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</si>
  <si>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</si>
  <si>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</si>
  <si>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</si>
  <si>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</si>
  <si>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</si>
  <si>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</si>
  <si>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</si>
  <si>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</si>
  <si>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</si>
  <si>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</si>
  <si>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</si>
  <si>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</si>
  <si>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</si>
  <si>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</si>
  <si>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</si>
  <si>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</si>
  <si>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</si>
  <si>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</si>
  <si>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</si>
  <si>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</si>
  <si>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</si>
  <si>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</si>
  <si>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</si>
  <si>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</si>
  <si>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</si>
  <si>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</si>
  <si>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</si>
  <si>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</si>
  <si>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</si>
  <si>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</si>
  <si>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</si>
  <si>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</si>
  <si>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</si>
  <si>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</si>
  <si>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</si>
  <si>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</si>
  <si>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</si>
  <si>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</si>
  <si>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</si>
  <si>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</si>
  <si>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</si>
  <si>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</si>
  <si>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</si>
  <si>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</si>
  <si>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</si>
  <si>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</si>
  <si>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</si>
  <si>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</si>
  <si>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</si>
  <si>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</si>
  <si>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</si>
  <si>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</si>
  <si>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</si>
  <si>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</si>
  <si>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</si>
  <si>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</si>
  <si>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</si>
  <si>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</si>
  <si>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</si>
  <si>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</si>
  <si>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</si>
  <si>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</si>
  <si>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</si>
  <si>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</si>
  <si>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</si>
  <si>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</si>
  <si>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</si>
  <si>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</si>
  <si>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</si>
  <si>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</si>
  <si>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</si>
  <si>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</si>
  <si>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</si>
  <si>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</si>
  <si>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</si>
  <si>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</si>
  <si>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</si>
  <si>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</si>
  <si>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</si>
  <si>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</si>
  <si>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</si>
  <si>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</si>
  <si>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</si>
  <si>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</si>
  <si>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</si>
  <si>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</si>
  <si>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</si>
  <si>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</si>
  <si>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</si>
  <si>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</si>
  <si>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</si>
  <si>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</si>
  <si>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</si>
  <si>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</si>
  <si>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</si>
  <si>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</si>
  <si>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</si>
  <si>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</si>
  <si>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</si>
  <si>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</si>
  <si>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</si>
  <si>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</si>
  <si>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</si>
  <si>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</si>
  <si>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</si>
  <si>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</si>
  <si>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</si>
  <si>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</si>
  <si>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</si>
  <si>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</si>
  <si>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</si>
  <si>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</si>
  <si>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</si>
  <si>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</si>
  <si>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</si>
  <si>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</si>
  <si>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</si>
  <si>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</si>
  <si>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</si>
  <si>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</si>
  <si>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</si>
  <si>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</si>
  <si>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</si>
  <si>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</si>
  <si>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</si>
  <si>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</si>
  <si>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</si>
  <si>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</si>
  <si>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</si>
  <si>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</si>
  <si>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</si>
  <si>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</si>
  <si>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</si>
  <si>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</si>
  <si>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</si>
  <si>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</si>
  <si>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</si>
  <si>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</si>
  <si>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</si>
  <si>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</si>
  <si>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</si>
  <si>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</si>
  <si>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</si>
  <si>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</si>
  <si>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</si>
  <si>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</si>
  <si>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</si>
  <si>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</si>
  <si>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</si>
  <si>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</si>
  <si>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</si>
  <si>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</si>
  <si>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</si>
  <si>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</si>
  <si>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</si>
  <si>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</si>
  <si>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</si>
  <si>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</si>
  <si>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</si>
  <si>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</si>
  <si>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</si>
  <si>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</si>
  <si>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</si>
  <si>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</si>
  <si>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</si>
  <si>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</si>
  <si>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</si>
  <si>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</si>
  <si>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</si>
  <si>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</si>
  <si>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</si>
  <si>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</si>
  <si>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</si>
  <si>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</si>
  <si>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</si>
  <si>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</si>
  <si>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</si>
  <si>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</si>
  <si>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</si>
  <si>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</si>
  <si>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</si>
  <si>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</si>
  <si>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</si>
  <si>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</si>
  <si>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</si>
  <si>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</si>
  <si>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</si>
  <si>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</si>
  <si>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</si>
  <si>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</si>
  <si>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</si>
  <si>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</si>
  <si>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</si>
  <si>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</si>
  <si>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</si>
  <si>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</si>
  <si>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</si>
  <si>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</si>
  <si>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</si>
  <si>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</si>
  <si>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</si>
  <si>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</si>
  <si>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</si>
  <si>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</si>
  <si>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</si>
  <si>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</si>
  <si>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</si>
  <si>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</si>
  <si>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</si>
  <si>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</si>
  <si>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</si>
  <si>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</si>
  <si>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</si>
  <si>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</si>
  <si>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</si>
  <si>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</si>
  <si>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</si>
  <si>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</si>
  <si>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</si>
  <si>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</si>
  <si>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</si>
  <si>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</si>
  <si>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</si>
  <si>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</si>
  <si>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</si>
  <si>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</si>
  <si>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</si>
  <si>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</si>
  <si>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</si>
  <si>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</si>
  <si>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</si>
  <si>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</si>
  <si>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</si>
  <si>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</si>
  <si>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</si>
  <si>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</si>
  <si>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</si>
  <si>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</si>
  <si>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</si>
  <si>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</si>
  <si>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</si>
  <si>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</si>
  <si>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</si>
  <si>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</si>
  <si>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</si>
  <si>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</si>
  <si>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</si>
  <si>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</si>
  <si>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</si>
  <si>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</si>
  <si>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</si>
  <si>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</si>
  <si>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</si>
  <si>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</si>
  <si>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</si>
  <si>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</si>
  <si>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</si>
  <si>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</si>
  <si>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</si>
  <si>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</si>
  <si>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</si>
  <si>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</si>
  <si>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</si>
  <si>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</si>
  <si>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</si>
  <si>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</si>
  <si>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</si>
  <si>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</si>
  <si>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</si>
  <si>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</si>
  <si>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</si>
  <si>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</si>
  <si>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</si>
  <si>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</si>
  <si>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</si>
  <si>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</si>
  <si>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</si>
  <si>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</si>
  <si>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</si>
  <si>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</si>
  <si>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</si>
  <si>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</si>
  <si>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</si>
  <si>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</si>
  <si>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</si>
  <si>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</si>
  <si>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</si>
  <si>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</si>
  <si>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</si>
  <si>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</si>
  <si>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</si>
  <si>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</si>
  <si>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</si>
  <si>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</si>
  <si>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</si>
  <si>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</si>
  <si>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</si>
  <si>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</si>
  <si>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</si>
  <si>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</si>
  <si>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</si>
  <si>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</si>
  <si>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</si>
  <si>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</si>
  <si>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</si>
  <si>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</si>
  <si>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</si>
  <si>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</si>
  <si>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</si>
  <si>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</si>
  <si>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</si>
  <si>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</si>
  <si>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</si>
  <si>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</si>
  <si>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</si>
  <si>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</si>
  <si>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</si>
  <si>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</si>
  <si>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</si>
  <si>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</si>
  <si>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</si>
  <si>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</si>
  <si>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</si>
  <si>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</si>
  <si>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</si>
  <si>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</si>
  <si>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</si>
  <si>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</si>
  <si>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</si>
  <si>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</si>
  <si>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</si>
  <si>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</si>
  <si>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</si>
  <si>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</si>
  <si>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</si>
  <si>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</si>
  <si>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</si>
  <si>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</si>
  <si>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</si>
  <si>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</si>
  <si>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</si>
  <si>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</si>
  <si>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</si>
  <si>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</si>
  <si>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</si>
  <si>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</si>
  <si>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</si>
  <si>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</si>
  <si>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</si>
  <si>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</si>
  <si>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</si>
  <si>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</si>
  <si>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</si>
  <si>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</si>
  <si>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</si>
  <si>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</si>
  <si>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</si>
  <si>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</si>
  <si>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</si>
  <si>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</si>
  <si>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</si>
  <si>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</si>
  <si>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</si>
  <si>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</si>
  <si>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</si>
  <si>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</si>
  <si>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</si>
  <si>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</si>
  <si>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</si>
  <si>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</si>
  <si>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</si>
  <si>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</si>
  <si>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</si>
  <si>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</si>
  <si>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</si>
  <si>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</si>
  <si>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</si>
  <si>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</si>
  <si>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</si>
  <si>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</si>
  <si>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</si>
  <si>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</si>
  <si>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</si>
  <si>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</si>
  <si>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</si>
  <si>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</si>
  <si>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</si>
  <si>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</si>
  <si>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</si>
  <si>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</si>
  <si>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</si>
  <si>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</si>
  <si>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</si>
  <si>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</si>
  <si>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</si>
  <si>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</si>
  <si>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</si>
  <si>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</si>
  <si>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</si>
  <si>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</si>
  <si>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</si>
  <si>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</si>
  <si>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</si>
  <si>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</si>
  <si>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</si>
  <si>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</si>
  <si>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</si>
  <si>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</si>
  <si>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</si>
  <si>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</si>
  <si>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</si>
  <si>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</si>
  <si>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</si>
  <si>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</si>
  <si>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</si>
  <si>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</si>
  <si>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</si>
  <si>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</si>
  <si>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</si>
  <si>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</si>
  <si>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</si>
  <si>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</si>
  <si>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</si>
  <si>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</si>
  <si>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</si>
  <si>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</si>
  <si>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</si>
  <si>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</si>
  <si>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</si>
  <si>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</si>
  <si>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</si>
  <si>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</si>
  <si>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</si>
  <si>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</si>
  <si>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</si>
  <si>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</si>
  <si>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</si>
  <si>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</si>
  <si>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</si>
  <si>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</si>
  <si>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</si>
  <si>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</si>
  <si>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</si>
  <si>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</si>
  <si>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</si>
  <si>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</si>
  <si>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</si>
  <si>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</si>
  <si>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</si>
  <si>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</si>
  <si>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</si>
  <si>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</si>
  <si>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</si>
  <si>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</si>
  <si>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</si>
  <si>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</si>
  <si>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</si>
  <si>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</si>
  <si>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</si>
  <si>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</si>
  <si>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</si>
  <si>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</si>
  <si>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</si>
  <si>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</si>
  <si>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</si>
  <si>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</si>
  <si>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</si>
  <si>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</si>
  <si>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</si>
  <si>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</si>
  <si>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</si>
  <si>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</si>
  <si>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</si>
  <si>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</si>
  <si>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</si>
  <si>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</si>
  <si>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</si>
  <si>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</si>
  <si>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</si>
  <si>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</si>
  <si>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</si>
  <si>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</si>
  <si>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</si>
  <si>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</si>
  <si>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</si>
  <si>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</si>
  <si>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</si>
  <si>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</si>
  <si>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</si>
  <si>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</si>
  <si>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</si>
  <si>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</si>
  <si>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</si>
  <si>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</si>
  <si>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</si>
  <si>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</si>
  <si>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</si>
  <si>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</si>
  <si>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</si>
  <si>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</si>
  <si>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</si>
  <si>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</si>
  <si>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</si>
  <si>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</si>
  <si>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</si>
  <si>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</si>
  <si>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</si>
  <si>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</si>
  <si>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</si>
  <si>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</si>
  <si>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</si>
  <si>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</si>
  <si>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</si>
  <si>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</si>
  <si>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</si>
  <si>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</si>
  <si>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</si>
  <si>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</si>
  <si>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</si>
  <si>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</si>
  <si>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</si>
  <si>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</si>
  <si>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</si>
  <si>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</si>
  <si>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</si>
  <si>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</si>
  <si>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</si>
  <si>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</si>
  <si>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</si>
  <si>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</si>
  <si>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</si>
  <si>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</si>
  <si>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</si>
  <si>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</si>
  <si>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</si>
  <si>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</si>
  <si>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</si>
  <si>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</si>
  <si>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</si>
  <si>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</si>
  <si>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</si>
  <si>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</si>
  <si>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</si>
  <si>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</si>
  <si>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</si>
  <si>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</si>
  <si>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</si>
  <si>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</si>
  <si>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</si>
  <si>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</si>
  <si>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</si>
  <si>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</si>
  <si>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</si>
  <si>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</si>
  <si>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</si>
  <si>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</si>
  <si>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</si>
  <si>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</si>
  <si>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</si>
  <si>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</si>
  <si>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</si>
  <si>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</si>
  <si>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</si>
  <si>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</si>
  <si>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</si>
  <si>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</si>
  <si>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</si>
  <si>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</si>
  <si>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</si>
  <si>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</si>
  <si>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</si>
  <si>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</si>
  <si>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</si>
  <si>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</si>
  <si>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</si>
  <si>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</si>
  <si>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</si>
  <si>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</si>
  <si>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</si>
  <si>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</si>
  <si>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</si>
  <si>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</si>
  <si>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</si>
  <si>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</si>
  <si>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</si>
  <si>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</si>
  <si>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</si>
  <si>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</si>
  <si>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</si>
  <si>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</si>
  <si>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</si>
  <si>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</si>
  <si>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</si>
  <si>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</si>
  <si>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</si>
  <si>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</si>
  <si>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</si>
  <si>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</si>
  <si>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</si>
  <si>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</si>
  <si>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</si>
  <si>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</si>
  <si>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</si>
  <si>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</si>
  <si>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</si>
  <si>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</si>
  <si>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</si>
  <si>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</si>
  <si>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</si>
  <si>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</si>
  <si>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</si>
  <si>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</si>
  <si>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</si>
  <si>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</si>
  <si>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</si>
  <si>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</si>
  <si>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</si>
  <si>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</si>
  <si>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</si>
  <si>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</si>
  <si>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</si>
  <si>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</si>
  <si>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</si>
  <si>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</si>
  <si>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</si>
  <si>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</si>
  <si>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</si>
  <si>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</si>
  <si>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</si>
  <si>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</si>
  <si>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</si>
  <si>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</si>
  <si>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</si>
  <si>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</si>
  <si>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</si>
  <si>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</si>
  <si>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</si>
  <si>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</si>
  <si>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</si>
  <si>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</si>
  <si>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</si>
  <si>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</si>
  <si>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</si>
  <si>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</si>
  <si>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</si>
  <si>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</si>
  <si>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</si>
  <si>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</si>
  <si>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</si>
  <si>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</si>
  <si>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</si>
  <si>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</si>
  <si>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</si>
  <si>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</si>
  <si>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</si>
  <si>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</si>
  <si>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</si>
  <si>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</si>
  <si>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</si>
  <si>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</si>
  <si>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</si>
  <si>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</si>
  <si>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</si>
  <si>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</si>
  <si>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</si>
  <si>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</si>
  <si>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</si>
  <si>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</si>
  <si>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</si>
  <si>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</si>
  <si>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</si>
  <si>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</si>
  <si>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</si>
  <si>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</si>
  <si>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</si>
  <si>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</si>
  <si>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</si>
  <si>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</si>
  <si>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</si>
  <si>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</si>
  <si>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</si>
  <si>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</si>
  <si>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</si>
  <si>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</si>
  <si>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</si>
  <si>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</si>
  <si>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</si>
  <si>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</si>
  <si>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</si>
  <si>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</si>
  <si>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</si>
  <si>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</si>
  <si>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</si>
  <si>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</si>
  <si>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</si>
  <si>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</si>
  <si>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</si>
  <si>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</si>
  <si>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</si>
  <si>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</si>
  <si>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</si>
  <si>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</si>
  <si>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</si>
  <si>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</si>
  <si>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</si>
  <si>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</si>
  <si>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</si>
  <si>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</si>
  <si>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</si>
  <si>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</si>
  <si>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</si>
  <si>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</si>
  <si>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</si>
  <si>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</si>
  <si>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</si>
  <si>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</si>
  <si>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</si>
  <si>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</si>
  <si>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</si>
  <si>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</si>
  <si>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</si>
  <si>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</si>
  <si>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</si>
  <si>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</si>
  <si>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</si>
  <si>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</si>
  <si>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</si>
  <si>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</si>
  <si>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</si>
  <si>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</si>
  <si>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</si>
  <si>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</si>
  <si>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</si>
  <si>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</si>
  <si>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</si>
  <si>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</si>
  <si>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</si>
  <si>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</si>
  <si>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</si>
  <si>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</si>
  <si>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</si>
  <si>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</si>
  <si>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</si>
  <si>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</si>
  <si>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</si>
  <si>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</si>
  <si>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</si>
  <si>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</si>
  <si>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</si>
  <si>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</si>
  <si>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</si>
  <si>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</si>
  <si>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</si>
  <si>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</si>
  <si>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</si>
  <si>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</si>
  <si>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</si>
  <si>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</si>
  <si>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</si>
  <si>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</si>
  <si>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</si>
  <si>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</si>
  <si>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</si>
  <si>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</si>
  <si>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</si>
  <si>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</si>
  <si>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</si>
  <si>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</si>
  <si>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</si>
  <si>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</si>
  <si>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</si>
  <si>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</si>
  <si>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</si>
  <si>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</si>
  <si>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</si>
  <si>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</si>
  <si>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</si>
  <si>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</si>
  <si>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</si>
  <si>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</si>
  <si>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</si>
  <si>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</si>
  <si>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</si>
  <si>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</si>
  <si>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</si>
  <si>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</si>
  <si>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</si>
  <si>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</si>
  <si>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</si>
  <si>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</si>
  <si>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</si>
  <si>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</si>
  <si>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</si>
  <si>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</si>
  <si>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</si>
  <si>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</si>
  <si>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</si>
  <si>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</si>
  <si>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</si>
  <si>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</si>
  <si>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</si>
  <si>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</si>
  <si>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</si>
  <si>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</si>
  <si>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</si>
  <si>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</si>
  <si>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</si>
  <si>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</si>
  <si>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</si>
  <si>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</si>
  <si>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</si>
  <si>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</si>
  <si>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</si>
  <si>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</si>
  <si>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</si>
  <si>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</si>
  <si>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</si>
  <si>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</si>
  <si>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</si>
  <si>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</si>
  <si>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</si>
  <si>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</si>
  <si>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</si>
  <si>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</si>
  <si>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</si>
  <si>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</si>
  <si>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</si>
  <si>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</si>
  <si>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</si>
  <si>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</si>
  <si>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</si>
  <si>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</si>
  <si>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</si>
  <si>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</si>
  <si>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</si>
  <si>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</si>
  <si>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</si>
  <si>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</si>
  <si>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</si>
  <si>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</si>
  <si>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</si>
  <si>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</si>
  <si>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</si>
  <si>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</si>
  <si>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</si>
  <si>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</si>
  <si>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</si>
  <si>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</si>
  <si>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</si>
  <si>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</si>
  <si>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</si>
  <si>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</si>
  <si>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</si>
  <si>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</si>
  <si>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</si>
  <si>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</si>
  <si>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</si>
  <si>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</si>
  <si>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</si>
  <si>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</si>
  <si>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</si>
  <si>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</si>
  <si>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</si>
  <si>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</si>
  <si>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</si>
  <si>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</si>
  <si>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</si>
  <si>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</si>
  <si>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</si>
  <si>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</si>
  <si>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</si>
  <si>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</si>
  <si>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</si>
  <si>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</si>
  <si>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</si>
  <si>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</si>
  <si>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</si>
  <si>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</si>
  <si>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</si>
  <si>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</si>
  <si>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</si>
  <si>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</si>
  <si>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</si>
  <si>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</si>
  <si>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</si>
  <si>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</si>
  <si>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</si>
  <si>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</si>
  <si>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</si>
  <si>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</si>
  <si>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</si>
  <si>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</si>
  <si>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</si>
  <si>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</si>
  <si>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</si>
  <si>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</si>
  <si>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</si>
  <si>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</si>
  <si>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</si>
  <si>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</si>
  <si>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</si>
  <si>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</si>
  <si>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</si>
  <si>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</si>
  <si>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</si>
  <si>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</si>
  <si>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</si>
  <si>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</si>
  <si>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</si>
  <si>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</si>
  <si>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</si>
  <si>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</si>
  <si>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</si>
  <si>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</si>
  <si>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</si>
  <si>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</si>
  <si>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</si>
  <si>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</si>
  <si>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</si>
  <si>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</si>
  <si>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</si>
  <si>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</si>
  <si>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</si>
  <si>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</si>
  <si>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</si>
  <si>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</si>
  <si>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</si>
  <si>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</si>
  <si>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</si>
  <si>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</si>
  <si>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</si>
  <si>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</si>
  <si>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</si>
  <si>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</si>
  <si>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</si>
  <si>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</si>
  <si>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</si>
  <si>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</si>
  <si>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</si>
  <si>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</si>
  <si>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</si>
  <si>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</si>
  <si>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</si>
  <si>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</si>
  <si>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</si>
  <si>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</si>
  <si>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</si>
  <si>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</si>
  <si>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</si>
  <si>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</si>
  <si>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</si>
  <si>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</si>
  <si>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</si>
  <si>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</si>
  <si>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</si>
  <si>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</si>
  <si>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</si>
  <si>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</si>
  <si>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</si>
  <si>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</si>
  <si>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</si>
  <si>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</si>
  <si>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</si>
  <si>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</si>
  <si>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</si>
  <si>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</si>
  <si>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</si>
  <si>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</si>
  <si>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</si>
  <si>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</si>
  <si>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</si>
  <si>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</si>
  <si>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</si>
  <si>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</si>
  <si>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</si>
  <si>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</si>
  <si>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</si>
  <si>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</si>
  <si>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</si>
  <si>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</si>
  <si>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</si>
  <si>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</si>
  <si>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</si>
  <si>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</si>
  <si>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</si>
  <si>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</si>
  <si>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</si>
  <si>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</si>
  <si>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</si>
  <si>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</si>
  <si>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</si>
  <si>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</si>
  <si>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</si>
  <si>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</si>
  <si>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</si>
  <si>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</si>
  <si>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</si>
  <si>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</si>
  <si>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</si>
  <si>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</si>
  <si>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</si>
  <si>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</si>
  <si>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</si>
  <si>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</si>
  <si>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</si>
  <si>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</si>
  <si>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</si>
  <si>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</si>
  <si>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</si>
  <si>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</si>
  <si>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</si>
  <si>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</si>
  <si>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</si>
  <si>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</si>
  <si>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</si>
  <si>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</si>
  <si>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</si>
  <si>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</si>
  <si>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</si>
  <si>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</si>
  <si>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</si>
  <si>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</si>
  <si>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</si>
  <si>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</si>
  <si>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</si>
  <si>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</si>
  <si>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</si>
  <si>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</si>
  <si>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</si>
  <si>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</si>
  <si>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</si>
  <si>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</si>
  <si>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</si>
  <si>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</si>
  <si>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</si>
  <si>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</si>
  <si>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</si>
  <si>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</si>
  <si>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</si>
  <si>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</si>
  <si>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</si>
  <si>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</si>
  <si>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</si>
  <si>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</si>
  <si>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</si>
  <si>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</si>
  <si>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</si>
  <si>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</si>
  <si>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</si>
  <si>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</si>
  <si>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</si>
  <si>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</si>
  <si>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</si>
  <si>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</si>
  <si>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</si>
  <si>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</si>
  <si>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</si>
  <si>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</si>
  <si>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</si>
  <si>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</si>
  <si>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</si>
  <si>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</si>
  <si>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</si>
  <si>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</si>
  <si>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</si>
  <si>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</si>
  <si>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</si>
  <si>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</si>
  <si>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</si>
  <si>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</si>
  <si>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</si>
  <si>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</si>
  <si>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</si>
  <si>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</si>
  <si>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</si>
  <si>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</si>
  <si>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</si>
  <si>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</si>
  <si>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</si>
  <si>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</si>
  <si>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</si>
  <si>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</si>
  <si>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</si>
  <si>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</si>
  <si>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</si>
  <si>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</si>
  <si>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</si>
  <si>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</si>
  <si>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</si>
  <si>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</si>
  <si>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</si>
  <si>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</si>
  <si>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</si>
  <si>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</si>
  <si>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</si>
  <si>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</si>
  <si>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</si>
  <si>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</si>
  <si>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</si>
  <si>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</si>
  <si>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</si>
  <si>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</si>
  <si>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</si>
  <si>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</si>
  <si>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</si>
  <si>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</si>
  <si>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</si>
  <si>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</si>
  <si>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</si>
  <si>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</si>
  <si>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</si>
  <si>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</si>
  <si>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</si>
  <si>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</si>
  <si>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</si>
  <si>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</si>
  <si>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</si>
  <si>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</si>
  <si>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</si>
  <si>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</si>
  <si>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</si>
  <si>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</si>
  <si>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</si>
  <si>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</si>
  <si>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</si>
  <si>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</si>
  <si>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</si>
  <si>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</si>
  <si>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</si>
  <si>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</si>
  <si>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</si>
  <si>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</si>
  <si>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</si>
  <si>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</si>
  <si>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</si>
  <si>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</si>
  <si>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</si>
  <si>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</si>
  <si>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</si>
  <si>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</si>
  <si>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</si>
  <si>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</si>
  <si>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</si>
  <si>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</si>
  <si>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</si>
  <si>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</si>
  <si>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</si>
  <si>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</si>
  <si>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</si>
  <si>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</si>
  <si>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</si>
  <si>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</si>
  <si>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</si>
  <si>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</si>
  <si>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</si>
  <si>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</si>
  <si>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</si>
  <si>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</si>
  <si>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</si>
  <si>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</si>
  <si>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</si>
  <si>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</si>
  <si>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</si>
  <si>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</si>
  <si>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</si>
  <si>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</si>
  <si>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</si>
  <si>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</si>
  <si>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</si>
  <si>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</si>
  <si>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</si>
  <si>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</si>
  <si>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</si>
  <si>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</si>
  <si>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</si>
  <si>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</si>
  <si>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</si>
  <si>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</si>
  <si>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</si>
  <si>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</si>
  <si>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</si>
  <si>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</si>
  <si>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</si>
  <si>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</si>
  <si>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</si>
  <si>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</si>
  <si>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</si>
  <si>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</si>
  <si>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</si>
  <si>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</si>
  <si>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</si>
  <si>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</si>
  <si>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</si>
  <si>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</si>
  <si>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</si>
  <si>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</si>
  <si>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</si>
  <si>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</si>
  <si>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</si>
  <si>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</si>
  <si>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</si>
  <si>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</si>
  <si>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</si>
  <si>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</si>
  <si>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</si>
  <si>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</si>
  <si>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</si>
  <si>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</si>
  <si>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</si>
  <si>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</si>
  <si>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</si>
  <si>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</si>
  <si>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</si>
  <si>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</si>
  <si>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</si>
  <si>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</si>
  <si>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</si>
  <si>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</si>
  <si>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</si>
  <si>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</si>
  <si>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</si>
  <si>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</si>
  <si>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</si>
  <si>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</si>
  <si>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</si>
  <si>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</si>
  <si>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</si>
  <si>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</si>
  <si>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</si>
  <si>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</si>
  <si>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</si>
  <si>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</si>
  <si>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</si>
  <si>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</si>
  <si>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</si>
  <si>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</si>
  <si>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</si>
  <si>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</si>
  <si>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</si>
  <si>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</si>
  <si>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</si>
  <si>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</si>
  <si>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</si>
  <si>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</si>
  <si>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</si>
  <si>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</si>
  <si>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</si>
  <si>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</si>
  <si>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</si>
  <si>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</si>
  <si>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</si>
  <si>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</si>
  <si>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</si>
  <si>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</si>
  <si>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</si>
  <si>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</si>
  <si>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</si>
  <si>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</si>
  <si>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</si>
  <si>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</si>
  <si>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</si>
  <si>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</si>
  <si>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</si>
  <si>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</si>
  <si>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</si>
  <si>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</si>
  <si>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</si>
  <si>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</si>
  <si>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</si>
  <si>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</si>
  <si>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</si>
  <si>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</si>
  <si>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</si>
  <si>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</si>
  <si>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</si>
  <si>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</si>
  <si>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</si>
  <si>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</si>
  <si>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</si>
  <si>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</si>
  <si>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</si>
  <si>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</si>
  <si>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</si>
  <si>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</si>
  <si>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</si>
  <si>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</si>
  <si>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</si>
  <si>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</si>
  <si>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</si>
  <si>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</si>
  <si>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</si>
  <si>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</si>
  <si>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</si>
  <si>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</si>
  <si>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</si>
  <si>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</si>
  <si>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</si>
  <si>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</si>
  <si>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</si>
  <si>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</si>
  <si>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</si>
  <si>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</si>
  <si>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</si>
  <si>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</si>
  <si>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</si>
  <si>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</si>
  <si>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</si>
  <si>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</si>
  <si>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</si>
  <si>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</si>
  <si>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</si>
  <si>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</si>
  <si>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</si>
  <si>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</si>
  <si>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</si>
  <si>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</si>
  <si>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</si>
  <si>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</si>
  <si>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</si>
  <si>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</si>
  <si>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</si>
  <si>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</si>
  <si>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</si>
  <si>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</si>
  <si>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</si>
  <si>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</si>
  <si>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</si>
  <si>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</si>
  <si>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</si>
  <si>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</si>
  <si>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</si>
  <si>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</si>
  <si>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</si>
  <si>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</si>
  <si>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</si>
  <si>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</si>
  <si>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</si>
  <si>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</si>
  <si>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</si>
  <si>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</si>
  <si>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</si>
  <si>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</si>
  <si>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</si>
  <si>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</si>
  <si>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</si>
  <si>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</si>
  <si>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</si>
  <si>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</si>
  <si>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</si>
  <si>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</si>
  <si>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</si>
  <si>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</si>
  <si>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</si>
  <si>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</si>
  <si>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</si>
  <si>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</si>
  <si>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</si>
  <si>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</si>
  <si>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</si>
  <si>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</si>
  <si>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</si>
  <si>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</si>
  <si>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</si>
  <si>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</si>
  <si>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</si>
  <si>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</si>
  <si>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</si>
  <si>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</si>
  <si>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</si>
  <si>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</si>
  <si>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</si>
  <si>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</si>
  <si>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</si>
  <si>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</si>
  <si>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</si>
  <si>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</si>
  <si>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</si>
  <si>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</si>
  <si>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</si>
  <si>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</si>
  <si>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</si>
  <si>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</si>
  <si>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</si>
  <si>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</si>
  <si>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</si>
  <si>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</si>
  <si>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</si>
  <si>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</si>
  <si>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</si>
  <si>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</si>
  <si>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</si>
  <si>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</si>
  <si>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</si>
  <si>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</si>
  <si>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</si>
  <si>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</si>
  <si>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</si>
  <si>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</si>
  <si>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</si>
  <si>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</si>
  <si>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</si>
  <si>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</si>
  <si>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</si>
  <si>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</si>
  <si>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</si>
  <si>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</si>
  <si>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</si>
  <si>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</si>
  <si>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</si>
  <si>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</si>
  <si>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</si>
  <si>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</si>
  <si>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</si>
  <si>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</si>
  <si>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</si>
  <si>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</si>
  <si>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</si>
  <si>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</si>
  <si>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</si>
  <si>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</si>
  <si>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</si>
  <si>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</si>
  <si>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</si>
  <si>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</si>
  <si>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</si>
  <si>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</si>
  <si>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</si>
  <si>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</si>
  <si>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</si>
  <si>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</si>
  <si>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</si>
  <si>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</si>
  <si>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</si>
  <si>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</si>
  <si>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</si>
  <si>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</si>
  <si>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</si>
  <si>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</si>
  <si>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</si>
  <si>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</si>
  <si>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</si>
  <si>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</si>
  <si>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</si>
  <si>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</si>
  <si>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</si>
  <si>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</si>
  <si>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</si>
  <si>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</si>
  <si>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</si>
  <si>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</si>
  <si>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</si>
  <si>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</si>
  <si>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</si>
  <si>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</si>
  <si>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</si>
  <si>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</si>
  <si>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</si>
  <si>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</si>
  <si>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</si>
  <si>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</si>
  <si>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</si>
  <si>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</si>
  <si>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</si>
  <si>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</si>
  <si>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</si>
  <si>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</si>
  <si>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</si>
  <si>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</si>
  <si>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</si>
  <si>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</si>
  <si>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</si>
  <si>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</si>
  <si>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</si>
  <si>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</si>
  <si>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</si>
  <si>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</si>
  <si>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</si>
  <si>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</si>
  <si>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</si>
  <si>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</si>
  <si>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</si>
  <si>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</si>
  <si>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</si>
  <si>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</si>
  <si>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</si>
  <si>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</si>
  <si>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</si>
  <si>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</si>
  <si>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</si>
  <si>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</si>
  <si>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</si>
  <si>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</si>
  <si>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</si>
  <si>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</si>
  <si>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</si>
  <si>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</si>
  <si>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</si>
  <si>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</si>
  <si>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</si>
  <si>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</si>
  <si>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</si>
  <si>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</si>
  <si>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</si>
  <si>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</si>
  <si>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</si>
  <si>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</si>
  <si>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</si>
  <si>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</si>
  <si>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</si>
  <si>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</si>
  <si>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</si>
  <si>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</si>
  <si>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</si>
  <si>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</si>
  <si>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</si>
  <si>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</si>
  <si>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</si>
  <si>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</si>
  <si>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</si>
  <si>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</si>
  <si>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</si>
  <si>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</si>
  <si>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</si>
  <si>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</si>
  <si>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</si>
  <si>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</si>
  <si>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</si>
  <si>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</si>
  <si>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</si>
  <si>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</si>
  <si>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</si>
  <si>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</si>
  <si>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</si>
  <si>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</si>
  <si>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</si>
  <si>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</si>
  <si>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</si>
  <si>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</si>
  <si>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</si>
  <si>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</si>
  <si>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</si>
  <si>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</si>
  <si>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</si>
  <si>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</si>
  <si>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</si>
  <si>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</si>
  <si>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</si>
  <si>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</si>
  <si>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</si>
  <si>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</si>
  <si>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</si>
  <si>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</si>
  <si>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</si>
  <si>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</si>
  <si>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</si>
  <si>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</si>
  <si>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</si>
  <si>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</si>
  <si>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</si>
  <si>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</si>
  <si>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</si>
  <si>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</si>
  <si>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</si>
  <si>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</si>
  <si>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</si>
  <si>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</si>
  <si>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</si>
  <si>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</si>
  <si>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</si>
  <si>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</si>
  <si>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</si>
  <si>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</si>
  <si>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</si>
  <si>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</si>
  <si>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</si>
  <si>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</si>
  <si>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</si>
  <si>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</si>
  <si>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</si>
  <si>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</si>
  <si>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</si>
  <si>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</si>
  <si>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</si>
  <si>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</si>
  <si>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</si>
  <si>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</si>
  <si>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</si>
  <si>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</si>
  <si>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</si>
  <si>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</si>
  <si>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</si>
  <si>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</si>
  <si>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</si>
  <si>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</si>
  <si>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</si>
  <si>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</si>
  <si>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</si>
  <si>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</si>
  <si>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</si>
  <si>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</si>
  <si>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</si>
  <si>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</si>
  <si>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</si>
  <si>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</si>
  <si>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</si>
  <si>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</si>
  <si>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</si>
  <si>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</si>
  <si>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</si>
  <si>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</si>
  <si>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</si>
  <si>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</si>
  <si>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</si>
  <si>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</si>
  <si>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</si>
  <si>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</si>
  <si>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</si>
  <si>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</si>
  <si>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</si>
  <si>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</si>
  <si>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</si>
  <si>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</si>
  <si>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</si>
  <si>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</si>
  <si>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</si>
  <si>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</si>
  <si>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</si>
  <si>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</si>
  <si>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</si>
  <si>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</si>
  <si>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</si>
  <si>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</si>
  <si>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</si>
  <si>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</si>
  <si>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</si>
  <si>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</si>
  <si>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</si>
  <si>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</si>
  <si>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</si>
  <si>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</si>
  <si>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</si>
  <si>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</si>
  <si>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</si>
  <si>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</si>
  <si>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</si>
  <si>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</si>
  <si>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</si>
  <si>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</si>
  <si>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</si>
  <si>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</si>
  <si>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</si>
  <si>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</si>
  <si>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</si>
  <si>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</si>
  <si>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</si>
  <si>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</si>
  <si>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</si>
  <si>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</si>
  <si>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</si>
  <si>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</si>
  <si>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</si>
  <si>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</si>
  <si>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</si>
  <si>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</si>
  <si>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</si>
  <si>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</si>
  <si>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</si>
  <si>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</si>
  <si>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</si>
  <si>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</si>
  <si>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</si>
  <si>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</si>
  <si>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</si>
  <si>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</si>
  <si>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</si>
  <si>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</si>
  <si>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</si>
  <si>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</si>
  <si>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</si>
  <si>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</si>
  <si>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</si>
  <si>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</si>
  <si>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</si>
  <si>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</si>
  <si>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</si>
  <si>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</si>
  <si>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</si>
  <si>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</si>
  <si>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</si>
  <si>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</si>
  <si>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</si>
  <si>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</si>
  <si>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</si>
  <si>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</si>
  <si>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</si>
  <si>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</si>
  <si>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</si>
  <si>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</si>
  <si>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</si>
  <si>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</si>
  <si>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</si>
  <si>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</si>
  <si>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</si>
  <si>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</si>
  <si>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</si>
  <si>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</si>
  <si>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</si>
  <si>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</si>
  <si>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</si>
  <si>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</si>
  <si>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</si>
  <si>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</si>
  <si>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</si>
  <si>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</si>
  <si>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</si>
  <si>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</si>
  <si>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</si>
  <si>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</si>
  <si>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</si>
  <si>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</si>
  <si>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</si>
  <si>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</si>
  <si>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</si>
  <si>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</si>
  <si>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</si>
  <si>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</si>
  <si>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</si>
  <si>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</si>
  <si>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</si>
  <si>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</si>
  <si>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</si>
  <si>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</si>
  <si>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</si>
  <si>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</si>
  <si>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</si>
  <si>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</si>
  <si>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</si>
  <si>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</si>
  <si>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</si>
  <si>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</si>
  <si>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</si>
  <si>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</si>
  <si>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</si>
  <si>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</si>
  <si>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</si>
  <si>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</si>
  <si>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</si>
  <si>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</si>
  <si>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</si>
  <si>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</si>
  <si>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</si>
  <si>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</si>
  <si>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</si>
  <si>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</si>
  <si>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</si>
  <si>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</si>
  <si>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</si>
  <si>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</si>
  <si>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</si>
  <si>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</si>
  <si>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</si>
  <si>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</si>
  <si>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</si>
  <si>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</si>
  <si>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</si>
  <si>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</si>
  <si>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</si>
  <si>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</si>
  <si>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</si>
  <si>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</si>
  <si>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</si>
  <si>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</si>
  <si>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</si>
  <si>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</si>
  <si>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</si>
  <si>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</si>
  <si>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</si>
  <si>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</si>
  <si>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</si>
  <si>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</si>
  <si>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</si>
  <si>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</si>
  <si>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</si>
  <si>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</si>
  <si>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</si>
  <si>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</si>
  <si>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</si>
  <si>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</si>
  <si>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</si>
  <si>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</si>
  <si>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</si>
  <si>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</si>
  <si>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</si>
  <si>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</si>
  <si>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</si>
  <si>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</si>
  <si>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</si>
  <si>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</si>
  <si>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</si>
  <si>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</si>
  <si>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</si>
  <si>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</si>
  <si>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</si>
  <si>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</si>
  <si>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</si>
  <si>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</si>
  <si>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</si>
  <si>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</si>
  <si>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</si>
  <si>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</si>
  <si>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</si>
  <si>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</si>
  <si>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</si>
  <si>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</si>
  <si>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</si>
  <si>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</si>
  <si>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</si>
  <si>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</si>
  <si>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</si>
  <si>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</si>
  <si>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</si>
  <si>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</si>
  <si>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</si>
  <si>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</si>
  <si>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</si>
  <si>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</si>
  <si>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</si>
  <si>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</si>
  <si>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</si>
  <si>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</si>
  <si>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</si>
  <si>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</si>
  <si>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</si>
  <si>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</si>
  <si>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</si>
  <si>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</si>
  <si>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</si>
  <si>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</si>
  <si>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</si>
  <si>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</si>
  <si>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</si>
  <si>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</si>
  <si>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</si>
  <si>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</si>
  <si>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</si>
  <si>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</si>
  <si>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</si>
  <si>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</si>
  <si>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</si>
  <si>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</si>
  <si>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</si>
  <si>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</si>
  <si>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</si>
  <si>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</si>
  <si>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</si>
  <si>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</si>
  <si>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</si>
  <si>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</si>
  <si>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</si>
  <si>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</si>
  <si>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</si>
  <si>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</si>
  <si>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</si>
  <si>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</si>
  <si>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</si>
  <si>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</si>
  <si>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</si>
  <si>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</si>
  <si>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</si>
  <si>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</si>
  <si>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</si>
  <si>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</si>
  <si>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</si>
  <si>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</si>
  <si>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</si>
  <si>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</si>
  <si>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</si>
  <si>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</si>
  <si>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</si>
  <si>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</si>
  <si>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</si>
  <si>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</si>
  <si>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</si>
  <si>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</si>
  <si>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</si>
  <si>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</si>
  <si>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</si>
  <si>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</si>
  <si>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</si>
  <si>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</si>
  <si>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</si>
  <si>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</si>
  <si>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</si>
  <si>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</si>
  <si>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</si>
  <si>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</si>
  <si>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</si>
  <si>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</si>
  <si>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</si>
  <si>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</si>
  <si>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</si>
  <si>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</si>
  <si>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</si>
  <si>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</si>
  <si>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</si>
  <si>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</si>
  <si>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</si>
  <si>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</si>
  <si>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</si>
  <si>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</si>
  <si>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</si>
  <si>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</si>
  <si>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</si>
  <si>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</si>
  <si>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</si>
  <si>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</si>
  <si>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</si>
  <si>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</si>
  <si>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</si>
  <si>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</si>
  <si>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</si>
  <si>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</si>
  <si>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</si>
  <si>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</si>
  <si>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</si>
  <si>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</si>
  <si>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</si>
  <si>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</si>
  <si>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</si>
  <si>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</si>
  <si>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</si>
  <si>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</si>
  <si>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</si>
  <si>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</si>
  <si>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</si>
  <si>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</si>
  <si>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</si>
  <si>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</si>
  <si>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</si>
  <si>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</si>
  <si>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</si>
  <si>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</si>
  <si>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</si>
  <si>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</si>
  <si>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</si>
  <si>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</si>
  <si>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</si>
  <si>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</si>
  <si>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</si>
  <si>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</si>
  <si>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</si>
  <si>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</si>
  <si>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</si>
  <si>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</si>
  <si>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</si>
  <si>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</si>
  <si>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</si>
  <si>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</si>
  <si>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</si>
  <si>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</si>
  <si>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</si>
  <si>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</si>
  <si>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</si>
  <si>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</si>
  <si>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</si>
  <si>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</si>
  <si>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</si>
  <si>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</si>
  <si>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</si>
  <si>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</si>
  <si>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</si>
  <si>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</si>
  <si>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</si>
  <si>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</si>
  <si>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</si>
  <si>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</si>
  <si>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</si>
  <si>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</si>
  <si>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</si>
  <si>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</si>
  <si>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</si>
  <si>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</si>
  <si>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</si>
  <si>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</si>
  <si>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</si>
  <si>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</si>
  <si>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</si>
  <si>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</si>
  <si>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</si>
  <si>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</si>
  <si>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</si>
  <si>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</si>
  <si>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</si>
  <si>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</si>
  <si>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</si>
  <si>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</si>
  <si>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</si>
  <si>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</si>
  <si>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</si>
  <si>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</si>
  <si>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</si>
  <si>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</si>
  <si>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</si>
  <si>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</si>
  <si>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</si>
  <si>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</si>
  <si>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</si>
  <si>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</si>
  <si>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</si>
  <si>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</si>
  <si>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</si>
  <si>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</si>
  <si>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</si>
  <si>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</si>
  <si>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</si>
  <si>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</si>
  <si>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</si>
  <si>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</si>
  <si>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</si>
  <si>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</si>
  <si>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</si>
  <si>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</si>
  <si>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</si>
  <si>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</si>
  <si>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</si>
  <si>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</si>
  <si>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</si>
  <si>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</si>
  <si>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</si>
  <si>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</si>
  <si>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</si>
  <si>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</si>
  <si>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</si>
  <si>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</si>
  <si>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</si>
  <si>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</si>
  <si>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</si>
  <si>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</si>
  <si>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</si>
  <si>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</si>
  <si>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</si>
  <si>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</si>
  <si>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</si>
  <si>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</si>
  <si>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</si>
  <si>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</si>
  <si>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</si>
  <si>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</si>
  <si>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</si>
  <si>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</si>
  <si>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</si>
  <si>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</si>
  <si>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</si>
  <si>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</si>
  <si>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</si>
  <si>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</si>
  <si>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</si>
  <si>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</si>
  <si>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</si>
  <si>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</si>
  <si>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</si>
  <si>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</si>
  <si>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</si>
  <si>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</si>
  <si>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</si>
  <si>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</si>
  <si>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</si>
  <si>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</si>
  <si>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</si>
  <si>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</si>
  <si>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</si>
  <si>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</si>
  <si>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</si>
  <si>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</si>
  <si>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</si>
  <si>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</si>
  <si>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</si>
  <si>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</si>
  <si>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</si>
  <si>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</si>
  <si>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</si>
  <si>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</si>
  <si>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</si>
  <si>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</si>
  <si>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</si>
  <si>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</si>
  <si>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</si>
  <si>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</si>
  <si>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</si>
  <si>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</si>
  <si>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</si>
  <si>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</si>
  <si>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</si>
  <si>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</si>
  <si>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</si>
  <si>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</si>
  <si>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</si>
  <si>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</si>
  <si>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</si>
  <si>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</si>
  <si>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</si>
  <si>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</si>
  <si>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</si>
  <si>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</si>
  <si>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</si>
  <si>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</si>
  <si>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</si>
  <si>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</si>
  <si>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</si>
  <si>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</si>
  <si>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</si>
  <si>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</si>
  <si>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</si>
  <si>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</si>
  <si>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</si>
  <si>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</si>
  <si>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</si>
  <si>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</si>
  <si>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</si>
  <si>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</si>
  <si>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</si>
  <si>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</si>
  <si>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</si>
  <si>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</si>
  <si>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</si>
  <si>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</si>
  <si>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</si>
  <si>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</si>
  <si>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</si>
  <si>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</si>
  <si>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</si>
  <si>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</si>
  <si>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</si>
  <si>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</si>
  <si>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</si>
  <si>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</si>
  <si>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</si>
  <si>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</si>
  <si>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</si>
  <si>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</si>
  <si>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</si>
  <si>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</si>
  <si>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</si>
  <si>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</si>
  <si>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</si>
  <si>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</si>
  <si>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</si>
  <si>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</si>
  <si>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</si>
  <si>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</si>
  <si>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</si>
  <si>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</si>
  <si>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</si>
  <si>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</si>
  <si>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</si>
  <si>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</si>
  <si>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</si>
  <si>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</si>
  <si>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</si>
  <si>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</si>
  <si>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</si>
  <si>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</si>
  <si>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</si>
  <si>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</si>
  <si>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</si>
  <si>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</si>
  <si>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</si>
  <si>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</si>
  <si>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</si>
  <si>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</si>
  <si>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</si>
  <si>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</si>
  <si>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</si>
  <si>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</si>
  <si>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</si>
  <si>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</si>
  <si>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</si>
  <si>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</si>
  <si>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</si>
  <si>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</si>
  <si>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</si>
  <si>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</si>
  <si>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</si>
  <si>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</si>
  <si>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</si>
  <si>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</si>
  <si>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</si>
  <si>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</si>
  <si>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</si>
  <si>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</si>
  <si>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</si>
  <si>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</si>
  <si>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</si>
  <si>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</si>
  <si>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</si>
  <si>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</si>
  <si>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</si>
  <si>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</si>
  <si>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</si>
  <si>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</si>
  <si>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</si>
  <si>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</si>
  <si>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</si>
  <si>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</si>
  <si>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</si>
  <si>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</si>
  <si>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</si>
  <si>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</si>
  <si>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</si>
  <si>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</si>
  <si>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</si>
  <si>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</si>
  <si>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</si>
  <si>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</si>
  <si>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</si>
  <si>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</si>
  <si>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</si>
  <si>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</si>
  <si>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</si>
  <si>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</si>
  <si>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</si>
  <si>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</si>
  <si>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</si>
  <si>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</si>
  <si>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</si>
  <si>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</si>
  <si>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</si>
  <si>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</si>
  <si>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</si>
  <si>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</si>
  <si>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</si>
  <si>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</si>
  <si>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</si>
  <si>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</si>
  <si>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</si>
  <si>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</si>
  <si>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</si>
  <si>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</si>
  <si>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</si>
  <si>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</si>
  <si>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</si>
  <si>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</si>
  <si>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</si>
  <si>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</si>
  <si>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</si>
  <si>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</si>
  <si>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</si>
  <si>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</si>
  <si>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</si>
  <si>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</si>
  <si>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</si>
  <si>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</si>
  <si>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</si>
  <si>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</si>
  <si>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</si>
  <si>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</si>
  <si>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</si>
  <si>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</si>
  <si>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</si>
  <si>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</si>
  <si>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</si>
  <si>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</si>
  <si>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</si>
  <si>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</si>
  <si>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</si>
  <si>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</si>
  <si>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</si>
  <si>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</si>
  <si>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</si>
  <si>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</si>
  <si>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</si>
  <si>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</si>
  <si>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</si>
  <si>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</si>
  <si>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</si>
  <si>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</si>
  <si>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</si>
  <si>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</si>
  <si>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</si>
  <si>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</si>
  <si>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</si>
  <si>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</si>
  <si>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</si>
  <si>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</si>
  <si>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</si>
  <si>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</si>
  <si>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</si>
  <si>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</si>
  <si>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</si>
  <si>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</si>
  <si>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</si>
  <si>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</si>
  <si>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</si>
  <si>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</si>
  <si>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</si>
  <si>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</si>
  <si>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</si>
  <si>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</si>
  <si>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</si>
  <si>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</si>
  <si>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</si>
  <si>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</si>
  <si>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</si>
  <si>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</si>
  <si>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</si>
  <si>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</si>
  <si>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</si>
  <si>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</si>
  <si>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</si>
  <si>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</si>
  <si>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</si>
  <si>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</si>
  <si>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</si>
  <si>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</si>
  <si>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</si>
  <si>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</si>
  <si>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</si>
  <si>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</si>
  <si>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</si>
  <si>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</si>
  <si>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</si>
  <si>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</si>
  <si>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</si>
  <si>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</si>
  <si>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</si>
  <si>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</si>
  <si>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</si>
  <si>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</si>
  <si>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</si>
  <si>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</si>
  <si>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</si>
  <si>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</si>
  <si>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</si>
  <si>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</si>
  <si>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</si>
  <si>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</si>
  <si>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</si>
  <si>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</si>
  <si>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</si>
  <si>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</si>
  <si>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</si>
  <si>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</si>
  <si>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</si>
  <si>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</si>
  <si>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</si>
  <si>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</si>
  <si>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</si>
  <si>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</si>
  <si>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</si>
  <si>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</si>
  <si>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</si>
  <si>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</si>
  <si>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</si>
  <si>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</si>
  <si>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</si>
  <si>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</si>
  <si>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</si>
  <si>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</si>
  <si>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</si>
  <si>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</si>
  <si>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</si>
  <si>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</si>
  <si>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</si>
  <si>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</si>
  <si>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</si>
  <si>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</si>
  <si>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</si>
  <si>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</si>
  <si>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</si>
  <si>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</si>
  <si>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</si>
  <si>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</si>
  <si>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</si>
  <si>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</si>
  <si>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</si>
  <si>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</si>
  <si>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</si>
  <si>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</si>
  <si>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</si>
  <si>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</si>
  <si>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</si>
  <si>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</si>
  <si>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</si>
  <si>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</si>
  <si>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</si>
  <si>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</si>
  <si>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</si>
  <si>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</si>
  <si>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</si>
  <si>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</si>
  <si>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</si>
  <si>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</si>
  <si>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</si>
  <si>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</si>
  <si>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</si>
  <si>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</si>
  <si>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</si>
  <si>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</si>
  <si>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</si>
  <si>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</si>
  <si>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</si>
  <si>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</si>
  <si>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</si>
  <si>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</si>
  <si>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</si>
  <si>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</si>
  <si>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</si>
  <si>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</si>
  <si>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</si>
  <si>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</si>
  <si>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</si>
  <si>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</si>
  <si>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</si>
  <si>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</si>
  <si>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</si>
  <si>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</si>
  <si>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</si>
  <si>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</si>
  <si>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</si>
  <si>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</si>
  <si>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</si>
  <si>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</si>
  <si>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</si>
  <si>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</si>
  <si>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</si>
  <si>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</si>
  <si>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</si>
  <si>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</si>
  <si>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</si>
  <si>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</si>
  <si>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</si>
  <si>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</si>
  <si>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</si>
  <si>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</si>
  <si>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</si>
  <si>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</si>
  <si>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</si>
  <si>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</si>
  <si>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</si>
  <si>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</si>
  <si>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</si>
  <si>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</si>
  <si>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</si>
  <si>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</si>
  <si>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</si>
  <si>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</si>
  <si>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</si>
  <si>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</si>
  <si>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</si>
  <si>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</si>
  <si>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</si>
  <si>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</si>
  <si>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</si>
  <si>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</si>
  <si>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</si>
  <si>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</si>
  <si>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</si>
  <si>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</si>
  <si>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</si>
  <si>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</si>
  <si>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</si>
  <si>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</si>
  <si>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</si>
  <si>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</si>
  <si>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</si>
  <si>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</si>
  <si>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</si>
  <si>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</si>
  <si>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</si>
  <si>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</si>
  <si>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</si>
  <si>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</si>
  <si>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</si>
  <si>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</si>
  <si>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</si>
  <si>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</si>
  <si>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</si>
  <si>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</si>
  <si>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</si>
  <si>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</si>
  <si>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</si>
  <si>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</si>
  <si>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</si>
  <si>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</si>
  <si>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</si>
  <si>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</si>
  <si>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</si>
  <si>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</si>
  <si>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</si>
  <si>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</si>
  <si>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</si>
  <si>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</si>
  <si>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</si>
  <si>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</si>
  <si>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</si>
  <si>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</si>
  <si>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</si>
  <si>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</si>
  <si>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</si>
  <si>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</si>
  <si>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</si>
  <si>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</si>
  <si>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</si>
  <si>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</si>
  <si>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</si>
  <si>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</si>
  <si>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</si>
  <si>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</si>
  <si>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</si>
  <si>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</si>
  <si>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</si>
  <si>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</si>
  <si>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</si>
  <si>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</si>
  <si>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</si>
  <si>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</si>
  <si>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</si>
  <si>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</si>
  <si>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</si>
  <si>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</si>
  <si>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</si>
  <si>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</si>
  <si>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</si>
  <si>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</si>
  <si>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</si>
  <si>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</si>
  <si>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</si>
  <si>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</si>
  <si>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</si>
  <si>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</si>
  <si>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</si>
  <si>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</si>
  <si>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</si>
  <si>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</si>
  <si>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</si>
  <si>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</si>
  <si>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</si>
  <si>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</si>
  <si>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</si>
  <si>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</si>
  <si>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</si>
  <si>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</si>
  <si>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</si>
  <si>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</si>
  <si>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</si>
  <si>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</si>
  <si>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</si>
  <si>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</si>
  <si>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</si>
  <si>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</si>
  <si>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</si>
  <si>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</si>
  <si>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</si>
  <si>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</si>
  <si>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</si>
  <si>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</si>
  <si>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</si>
  <si>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</si>
  <si>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</si>
  <si>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</si>
  <si>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</si>
  <si>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</si>
  <si>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</si>
  <si>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</si>
  <si>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</si>
  <si>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</si>
  <si>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</si>
  <si>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</si>
  <si>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</si>
  <si>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</si>
  <si>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</si>
  <si>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</si>
  <si>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</si>
  <si>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</si>
  <si>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</si>
  <si>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</si>
  <si>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</si>
  <si>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</si>
  <si>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</si>
  <si>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</si>
  <si>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</si>
  <si>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</si>
  <si>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</si>
  <si>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</si>
  <si>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</si>
  <si>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</si>
  <si>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</si>
  <si>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</si>
  <si>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</si>
  <si>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</si>
  <si>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</si>
  <si>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</si>
  <si>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</si>
  <si>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</si>
  <si>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</si>
  <si>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</si>
  <si>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</si>
  <si>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</si>
  <si>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</si>
  <si>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</si>
  <si>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</si>
  <si>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</si>
  <si>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</si>
  <si>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</si>
  <si>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</si>
  <si>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</si>
  <si>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</si>
  <si>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</si>
  <si>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</si>
  <si>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</si>
  <si>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</si>
  <si>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</si>
  <si>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</si>
  <si>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</si>
  <si>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</si>
  <si>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</si>
  <si>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</si>
  <si>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</si>
  <si>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</si>
  <si>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</si>
  <si>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</si>
  <si>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</si>
  <si>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</si>
  <si>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</si>
  <si>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</si>
  <si>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</si>
  <si>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</si>
  <si>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</si>
  <si>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</si>
  <si>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</si>
  <si>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</si>
  <si>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</si>
  <si>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</si>
  <si>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</si>
  <si>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</si>
  <si>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</si>
  <si>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</si>
  <si>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</si>
  <si>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</si>
  <si>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</si>
  <si>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</si>
  <si>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</si>
  <si>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</si>
  <si>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</si>
  <si>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</si>
  <si>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</si>
  <si>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</si>
  <si>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</si>
  <si>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</si>
  <si>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</si>
  <si>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</si>
  <si>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</si>
  <si>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</si>
  <si>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</si>
  <si>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</si>
  <si>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</si>
  <si>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</si>
  <si>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</si>
  <si>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</si>
  <si>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</si>
  <si>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</si>
  <si>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</si>
  <si>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</si>
  <si>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</si>
  <si>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</si>
  <si>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</si>
  <si>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</si>
  <si>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</si>
  <si>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</si>
  <si>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</si>
  <si>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</si>
  <si>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</si>
  <si>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</si>
  <si>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</si>
  <si>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</si>
  <si>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</si>
  <si>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</si>
  <si>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</si>
  <si>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</si>
  <si>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</si>
  <si>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</si>
  <si>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</si>
  <si>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</si>
  <si>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</si>
  <si>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</si>
  <si>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</si>
  <si>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</si>
  <si>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</si>
  <si>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</si>
  <si>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</si>
  <si>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</si>
  <si>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</si>
  <si>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</si>
  <si>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</si>
  <si>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</si>
  <si>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</si>
  <si>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</si>
  <si>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</si>
  <si>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</si>
  <si>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</si>
  <si>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</si>
  <si>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</si>
  <si>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</si>
  <si>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</si>
  <si>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</si>
  <si>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</si>
  <si>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</si>
  <si>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</si>
  <si>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</si>
  <si>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</si>
  <si>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</si>
  <si>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</si>
  <si>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</si>
  <si>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</si>
  <si>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</si>
  <si>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</si>
  <si>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</si>
  <si>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</si>
  <si>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</si>
  <si>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</si>
  <si>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</si>
  <si>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</si>
  <si>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</si>
  <si>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</si>
  <si>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</si>
  <si>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</si>
  <si>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</si>
  <si>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</si>
  <si>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</si>
  <si>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</si>
  <si>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</si>
  <si>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</si>
  <si>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</si>
  <si>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</si>
  <si>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</si>
  <si>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</si>
  <si>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</si>
  <si>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</si>
  <si>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</si>
  <si>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</si>
  <si>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</si>
  <si>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</si>
  <si>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</si>
  <si>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</si>
  <si>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</si>
  <si>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</si>
  <si>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</si>
  <si>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</si>
  <si>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</si>
  <si>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</si>
  <si>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</si>
  <si>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</si>
  <si>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</si>
  <si>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</si>
  <si>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</si>
  <si>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</si>
  <si>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</si>
  <si>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</si>
  <si>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</si>
  <si>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</si>
  <si>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</si>
  <si>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</si>
  <si>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</si>
  <si>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</si>
  <si>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</si>
  <si>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</si>
  <si>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</si>
  <si>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</si>
  <si>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</si>
  <si>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</si>
  <si>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</si>
  <si>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</si>
  <si>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</si>
  <si>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</si>
  <si>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</si>
  <si>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</si>
  <si>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</si>
  <si>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</si>
  <si>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</si>
  <si>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</si>
  <si>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</si>
  <si>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</si>
  <si>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</si>
  <si>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</si>
  <si>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</si>
  <si>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</si>
  <si>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</si>
  <si>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</si>
  <si>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</si>
  <si>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</si>
  <si>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</si>
  <si>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</si>
  <si>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</si>
  <si>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</si>
  <si>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</si>
  <si>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</si>
  <si>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</si>
  <si>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</si>
  <si>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</si>
  <si>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</si>
  <si>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</si>
  <si>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</si>
  <si>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</si>
  <si>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</si>
  <si>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</si>
  <si>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</si>
  <si>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</si>
  <si>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</si>
  <si>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</si>
  <si>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</si>
  <si>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</si>
  <si>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</si>
  <si>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</si>
  <si>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</si>
  <si>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</si>
  <si>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</si>
  <si>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</si>
  <si>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</si>
  <si>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</si>
  <si>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</si>
  <si>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</si>
  <si>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</si>
  <si>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</si>
  <si>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</si>
  <si>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</si>
  <si>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</si>
  <si>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</si>
  <si>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</si>
  <si>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</si>
  <si>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</si>
  <si>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</si>
  <si>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</si>
  <si>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</si>
  <si>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</si>
  <si>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</si>
  <si>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</si>
  <si>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</si>
  <si>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</si>
  <si>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</si>
  <si>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</si>
  <si>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</si>
  <si>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</si>
  <si>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</si>
  <si>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</si>
  <si>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</si>
  <si>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</si>
  <si>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</si>
  <si>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</si>
  <si>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</si>
  <si>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</si>
  <si>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</si>
  <si>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</si>
  <si>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</si>
  <si>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</si>
  <si>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</si>
  <si>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</si>
  <si>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</si>
  <si>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</si>
  <si>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</si>
  <si>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</si>
  <si>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</si>
  <si>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</si>
  <si>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</si>
  <si>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</si>
  <si>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</si>
  <si>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</si>
  <si>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</si>
  <si>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</si>
  <si>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</si>
  <si>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</si>
  <si>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</si>
  <si>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</si>
  <si>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</si>
  <si>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</si>
  <si>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</si>
  <si>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</si>
  <si>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</si>
  <si>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</si>
  <si>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</si>
  <si>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</si>
  <si>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</si>
  <si>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</si>
  <si>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</si>
  <si>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</si>
  <si>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</si>
  <si>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</si>
  <si>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</si>
  <si>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</si>
  <si>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</si>
  <si>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</si>
  <si>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</si>
  <si>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</si>
  <si>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</si>
  <si>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</si>
  <si>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</si>
  <si>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</si>
  <si>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</si>
  <si>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</si>
  <si>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</si>
  <si>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</si>
  <si>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</si>
  <si>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</si>
  <si>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</si>
  <si>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</si>
  <si>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</si>
  <si>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</si>
  <si>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</si>
  <si>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</si>
  <si>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</si>
  <si>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</si>
  <si>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</si>
  <si>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</si>
  <si>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</si>
  <si>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</si>
  <si>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</si>
  <si>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</si>
  <si>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</si>
  <si>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</si>
  <si>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</si>
  <si>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</si>
  <si>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</si>
  <si>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</si>
  <si>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</si>
  <si>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</si>
  <si>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</si>
  <si>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</si>
  <si>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</si>
  <si>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</si>
  <si>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</si>
  <si>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</si>
  <si>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</si>
  <si>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</si>
  <si>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</si>
  <si>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</si>
  <si>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</si>
  <si>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</si>
  <si>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</si>
  <si>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</si>
  <si>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</si>
  <si>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</si>
  <si>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</si>
  <si>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</si>
  <si>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</si>
  <si>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</si>
  <si>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</si>
  <si>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</si>
  <si>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</si>
  <si>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</si>
  <si>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</si>
  <si>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</si>
  <si>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</si>
  <si>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</si>
  <si>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</si>
  <si>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</si>
  <si>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</si>
  <si>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</si>
  <si>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</si>
  <si>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</si>
  <si>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</si>
  <si>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</si>
  <si>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</si>
  <si>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</si>
  <si>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</si>
  <si>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</si>
  <si>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</si>
  <si>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</si>
  <si>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</si>
  <si>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</si>
  <si>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</si>
  <si>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</si>
  <si>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</si>
  <si>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</si>
  <si>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</si>
  <si>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</si>
  <si>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</si>
  <si>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</si>
  <si>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</si>
  <si>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</si>
  <si>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</si>
  <si>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</si>
  <si>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</si>
  <si>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</si>
  <si>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</si>
  <si>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</si>
  <si>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</si>
  <si>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</si>
  <si>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</si>
  <si>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</si>
  <si>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</si>
  <si>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</si>
  <si>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</si>
  <si>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</si>
  <si>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</si>
  <si>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</si>
  <si>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</si>
  <si>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</si>
  <si>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</si>
  <si>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</si>
  <si>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</si>
  <si>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</si>
  <si>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</si>
  <si>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</si>
  <si>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</si>
  <si>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</si>
  <si>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</si>
  <si>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</si>
  <si>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</si>
  <si>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</si>
  <si>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</si>
  <si>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</si>
  <si>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</si>
  <si>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</si>
  <si>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</si>
  <si>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</si>
  <si>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</si>
  <si>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</si>
  <si>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</si>
  <si>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</si>
  <si>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</si>
  <si>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</si>
  <si>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</si>
  <si>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</si>
  <si>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</si>
  <si>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</si>
  <si>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</si>
  <si>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</si>
  <si>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</si>
  <si>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</si>
  <si>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</si>
  <si>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</si>
  <si>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</si>
  <si>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</si>
  <si>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</si>
  <si>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</si>
  <si>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</si>
  <si>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</si>
  <si>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</si>
  <si>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</si>
  <si>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</si>
  <si>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</si>
  <si>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</si>
  <si>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</si>
  <si>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</si>
  <si>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</si>
  <si>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</si>
  <si>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</si>
  <si>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</si>
  <si>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</si>
  <si>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</si>
  <si>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</si>
  <si>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</si>
  <si>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</si>
  <si>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</si>
  <si>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</si>
  <si>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</si>
  <si>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</si>
  <si>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</si>
  <si>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</si>
  <si>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</si>
  <si>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</si>
  <si>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</si>
  <si>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</si>
  <si>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</si>
  <si>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</si>
  <si>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</si>
  <si>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</si>
  <si>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</si>
  <si>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</si>
  <si>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</si>
  <si>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</si>
  <si>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</si>
  <si>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</si>
  <si>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</si>
  <si>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</si>
  <si>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</si>
  <si>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</si>
  <si>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</si>
  <si>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</si>
  <si>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</si>
  <si>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</si>
  <si>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</si>
  <si>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</si>
  <si>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</si>
  <si>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</si>
  <si>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</si>
  <si>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</si>
  <si>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</si>
  <si>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</si>
  <si>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</si>
  <si>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</si>
  <si>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</si>
  <si>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</si>
  <si>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</si>
  <si>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</si>
  <si>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</si>
  <si>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</si>
  <si>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</si>
  <si>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</si>
  <si>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</si>
  <si>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</si>
  <si>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</si>
  <si>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</si>
  <si>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</si>
  <si>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</si>
  <si>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</si>
  <si>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</si>
  <si>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</si>
  <si>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</si>
  <si>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</si>
  <si>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</si>
  <si>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</si>
  <si>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</si>
  <si>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</si>
  <si>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</si>
  <si>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</si>
  <si>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</si>
  <si>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</si>
  <si>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</si>
  <si>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</si>
  <si>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</si>
  <si>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</si>
  <si>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</si>
  <si>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</si>
  <si>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</si>
  <si>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</si>
  <si>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</si>
  <si>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</si>
  <si>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</si>
  <si>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</si>
  <si>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</si>
  <si>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</si>
  <si>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</si>
  <si>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</si>
  <si>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</si>
  <si>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</si>
  <si>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</si>
  <si>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</si>
  <si>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</si>
  <si>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</si>
  <si>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</si>
  <si>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</si>
  <si>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</si>
  <si>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</si>
  <si>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</si>
  <si>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</si>
  <si>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</si>
  <si>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</si>
  <si>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</si>
  <si>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</si>
  <si>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</si>
  <si>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</si>
  <si>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</si>
  <si>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</si>
  <si>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</si>
  <si>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</si>
  <si>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</si>
  <si>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</si>
  <si>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</si>
  <si>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</si>
  <si>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</si>
  <si>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</si>
  <si>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</si>
  <si>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</si>
  <si>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</si>
  <si>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</si>
  <si>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</si>
  <si>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</si>
  <si>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</si>
  <si>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</si>
  <si>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</si>
  <si>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</si>
  <si>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</si>
  <si>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</si>
  <si>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</si>
  <si>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</si>
  <si>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</si>
  <si>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</si>
  <si>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</si>
  <si>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</si>
  <si>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</si>
  <si>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</si>
  <si>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</si>
  <si>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</si>
  <si>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</si>
  <si>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</si>
  <si>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</si>
  <si>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</si>
  <si>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</si>
  <si>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</si>
  <si>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</si>
  <si>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</si>
  <si>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</si>
  <si>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</si>
  <si>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</si>
  <si>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</si>
  <si>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</si>
  <si>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</si>
  <si>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</si>
  <si>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</si>
  <si>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</si>
  <si>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</si>
  <si>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</si>
  <si>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</si>
  <si>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</si>
  <si>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</si>
  <si>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</si>
  <si>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</si>
  <si>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</si>
  <si>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</si>
  <si>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</si>
  <si>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</si>
  <si>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</si>
  <si>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</si>
  <si>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</si>
  <si>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</si>
  <si>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</si>
  <si>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</si>
  <si>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</si>
  <si>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</si>
  <si>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</si>
  <si>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</si>
  <si>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</si>
  <si>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</si>
  <si>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</si>
  <si>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</si>
  <si>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</si>
  <si>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</si>
  <si>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</si>
  <si>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</si>
  <si>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</si>
  <si>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</si>
  <si>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</si>
  <si>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</si>
  <si>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</si>
  <si>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</si>
  <si>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</si>
  <si>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</si>
  <si>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</si>
  <si>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</si>
  <si>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</si>
  <si>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</si>
  <si>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</si>
  <si>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</si>
  <si>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</si>
  <si>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</si>
  <si>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</si>
  <si>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</si>
  <si>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</si>
  <si>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</si>
  <si>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</si>
  <si>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</si>
  <si>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</si>
  <si>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</si>
  <si>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</si>
  <si>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</si>
  <si>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</si>
  <si>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</si>
  <si>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</si>
  <si>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</si>
  <si>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</si>
  <si>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</si>
  <si>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</si>
  <si>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</si>
  <si>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</si>
  <si>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</si>
  <si>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</si>
  <si>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</si>
  <si>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</si>
  <si>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</si>
  <si>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</si>
  <si>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</si>
  <si>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</si>
  <si>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</si>
  <si>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</si>
  <si>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</si>
  <si>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</si>
  <si>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</si>
  <si>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</si>
  <si>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</si>
  <si>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</si>
  <si>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</si>
  <si>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</si>
  <si>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</si>
  <si>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</si>
  <si>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</si>
  <si>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</si>
  <si>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</si>
  <si>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</si>
  <si>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</si>
  <si>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</si>
  <si>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</si>
  <si>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</si>
  <si>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</si>
  <si>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</si>
  <si>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</si>
  <si>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</si>
  <si>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</si>
  <si>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</si>
  <si>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</si>
  <si>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</si>
  <si>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</si>
  <si>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</si>
  <si>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</si>
  <si>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</si>
  <si>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</si>
  <si>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</si>
  <si>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</si>
  <si>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</si>
  <si>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</si>
  <si>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</si>
  <si>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</si>
  <si>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</si>
  <si>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</si>
  <si>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</si>
  <si>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</si>
  <si>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</si>
  <si>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</si>
  <si>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</si>
  <si>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</si>
  <si>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</si>
  <si>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</si>
  <si>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</si>
  <si>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</si>
  <si>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</si>
  <si>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</si>
  <si>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</si>
  <si>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</si>
  <si>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</si>
  <si>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</si>
  <si>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</si>
  <si>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</si>
  <si>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</si>
  <si>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</si>
  <si>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</si>
  <si>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</si>
  <si>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</si>
  <si>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</si>
  <si>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</si>
  <si>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</si>
  <si>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</si>
  <si>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</si>
  <si>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</si>
  <si>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</si>
  <si>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</si>
  <si>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</si>
  <si>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</si>
  <si>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</si>
  <si>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</si>
  <si>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</si>
  <si>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</si>
  <si>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</si>
  <si>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</si>
  <si>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</si>
  <si>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</si>
  <si>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</si>
  <si>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</si>
  <si>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</si>
  <si>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</si>
  <si>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</si>
  <si>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</si>
  <si>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</si>
  <si>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</si>
  <si>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</si>
  <si>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</si>
  <si>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</si>
  <si>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</si>
  <si>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</si>
  <si>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</si>
  <si>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</si>
  <si>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</si>
  <si>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</si>
  <si>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</si>
  <si>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</si>
  <si>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</si>
  <si>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</si>
  <si>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</si>
  <si>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</si>
  <si>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</si>
  <si>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</si>
  <si>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</si>
  <si>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</si>
  <si>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</si>
  <si>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</si>
  <si>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</si>
  <si>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</si>
  <si>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</si>
  <si>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</si>
  <si>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</si>
  <si>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</si>
  <si>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</si>
  <si>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</si>
  <si>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</si>
  <si>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</si>
  <si>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</si>
  <si>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</si>
  <si>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</si>
  <si>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</si>
  <si>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</si>
  <si>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</si>
  <si>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</si>
  <si>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</si>
  <si>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</si>
  <si>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</si>
  <si>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</si>
  <si>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</si>
  <si>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</si>
  <si>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</si>
  <si>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</si>
  <si>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</si>
  <si>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</si>
  <si>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</si>
  <si>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</si>
  <si>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</si>
  <si>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</si>
  <si>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</si>
  <si>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</si>
  <si>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</si>
  <si>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</si>
  <si>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</si>
  <si>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</si>
  <si>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</si>
  <si>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</si>
  <si>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</si>
  <si>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</si>
  <si>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</si>
  <si>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</si>
  <si>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</si>
  <si>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</si>
  <si>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</si>
  <si>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</si>
  <si>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</si>
  <si>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</si>
  <si>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</si>
  <si>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</si>
  <si>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</si>
  <si>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</si>
  <si>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</si>
  <si>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</si>
  <si>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</si>
  <si>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</si>
  <si>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</si>
  <si>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</si>
  <si>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</si>
  <si>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</si>
  <si>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</si>
  <si>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</si>
  <si>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</si>
  <si>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</si>
  <si>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</si>
  <si>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</si>
  <si>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</si>
  <si>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</si>
  <si>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</si>
  <si>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</si>
  <si>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</si>
  <si>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</si>
  <si>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</si>
  <si>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</si>
  <si>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</si>
  <si>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</si>
  <si>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</si>
  <si>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</si>
  <si>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</si>
  <si>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</si>
  <si>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</si>
  <si>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</si>
  <si>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</si>
  <si>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</si>
  <si>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</si>
  <si>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</si>
  <si>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</si>
  <si>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</si>
  <si>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</si>
  <si>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</si>
  <si>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</si>
  <si>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</si>
  <si>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</si>
  <si>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</si>
  <si>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</si>
  <si>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</si>
  <si>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</si>
  <si>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</si>
  <si>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</si>
  <si>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</si>
  <si>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</si>
  <si>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</si>
  <si>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</si>
  <si>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</si>
  <si>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</si>
  <si>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</si>
  <si>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</si>
  <si>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</si>
  <si>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</si>
  <si>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</si>
  <si>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</si>
  <si>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</si>
  <si>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</si>
  <si>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</si>
  <si>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</si>
  <si>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</si>
  <si>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</si>
  <si>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</si>
  <si>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</si>
  <si>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</si>
  <si>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</si>
  <si>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</si>
  <si>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</si>
  <si>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</si>
  <si>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</si>
  <si>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</si>
  <si>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</si>
  <si>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</si>
  <si>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</si>
  <si>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</si>
  <si>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</si>
  <si>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</si>
  <si>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</si>
  <si>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</si>
  <si>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</si>
  <si>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</si>
  <si>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</si>
  <si>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</si>
  <si>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</si>
  <si>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</si>
  <si>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</si>
  <si>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</si>
  <si>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</si>
  <si>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</si>
  <si>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</si>
  <si>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</si>
  <si>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</si>
  <si>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</si>
  <si>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</si>
  <si>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</si>
  <si>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</si>
  <si>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</si>
  <si>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</si>
  <si>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</si>
  <si>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</si>
  <si>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</si>
  <si>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</si>
  <si>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</si>
  <si>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</si>
  <si>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</si>
  <si>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</si>
  <si>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</si>
  <si>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</si>
  <si>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</si>
  <si>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</si>
  <si>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</si>
  <si>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</si>
  <si>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</si>
  <si>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</si>
  <si>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</si>
  <si>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</si>
  <si>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</si>
  <si>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</si>
  <si>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</si>
  <si>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</si>
  <si>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</si>
  <si>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</si>
  <si>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</si>
  <si>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</si>
  <si>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</si>
  <si>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</si>
  <si>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</si>
  <si>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</si>
  <si>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</si>
  <si>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</si>
  <si>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</si>
  <si>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</si>
  <si>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</si>
  <si>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</si>
  <si>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</si>
  <si>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</si>
  <si>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</si>
  <si>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</si>
  <si>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</si>
  <si>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</si>
  <si>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</si>
  <si>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</si>
  <si>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</si>
  <si>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</si>
  <si>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</si>
  <si>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</si>
  <si>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</si>
  <si>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</si>
  <si>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</si>
  <si>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</si>
  <si>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</si>
  <si>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</si>
  <si>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</si>
  <si>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</si>
  <si>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</si>
  <si>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</si>
  <si>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</si>
  <si>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</si>
  <si>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</si>
  <si>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</si>
  <si>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</si>
  <si>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</si>
  <si>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</si>
  <si>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</si>
  <si>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</si>
  <si>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</si>
  <si>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</si>
  <si>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</si>
  <si>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</si>
  <si>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</si>
  <si>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</si>
  <si>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</si>
  <si>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</si>
  <si>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</si>
  <si>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</si>
  <si>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</si>
  <si>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</si>
  <si>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</si>
  <si>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</si>
  <si>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</si>
  <si>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</si>
  <si>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</si>
  <si>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</si>
  <si>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</si>
  <si>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</si>
  <si>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</si>
  <si>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</si>
  <si>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</si>
  <si>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</si>
  <si>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</si>
  <si>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</si>
  <si>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</si>
  <si>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</si>
  <si>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</si>
  <si>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</si>
  <si>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</si>
  <si>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</si>
  <si>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</si>
  <si>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</si>
  <si>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</si>
  <si>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</si>
  <si>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</si>
  <si>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</si>
  <si>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</si>
  <si>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</si>
  <si>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</si>
  <si>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</si>
  <si>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</si>
  <si>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</si>
  <si>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</si>
  <si>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</si>
  <si>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</si>
  <si>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</si>
  <si>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</si>
  <si>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</si>
  <si>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</si>
  <si>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</si>
  <si>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</si>
  <si>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</si>
  <si>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</si>
  <si>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</si>
  <si>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</si>
  <si>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</si>
  <si>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</si>
  <si>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</si>
  <si>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</si>
  <si>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</si>
  <si>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</si>
  <si>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</si>
  <si>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</si>
  <si>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</si>
  <si>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</si>
  <si>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</si>
  <si>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</si>
  <si>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</si>
  <si>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</si>
  <si>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</si>
  <si>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</si>
  <si>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</si>
  <si>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</si>
  <si>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</si>
  <si>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</si>
  <si>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</si>
  <si>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</si>
  <si>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</si>
  <si>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</si>
  <si>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</si>
  <si>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</si>
  <si>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</si>
  <si>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</si>
  <si>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</si>
  <si>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</si>
  <si>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</si>
  <si>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</si>
  <si>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</si>
  <si>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</si>
  <si>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</si>
  <si>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</si>
  <si>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</si>
  <si>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</si>
  <si>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</si>
  <si>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</si>
  <si>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</si>
  <si>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</si>
  <si>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</si>
  <si>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</si>
  <si>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</si>
  <si>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</si>
  <si>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</si>
  <si>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</si>
  <si>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</si>
  <si>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</si>
  <si>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</si>
  <si>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</si>
  <si>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</si>
  <si>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</si>
  <si>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</si>
  <si>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</si>
  <si>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</si>
  <si>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</si>
  <si>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</si>
  <si>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</si>
  <si>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</si>
  <si>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</si>
  <si>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</si>
  <si>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</si>
  <si>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</si>
  <si>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</si>
  <si>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</si>
  <si>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</si>
  <si>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</si>
  <si>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</si>
  <si>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</si>
  <si>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</si>
  <si>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</si>
  <si>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</si>
  <si>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</si>
  <si>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</si>
  <si>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</si>
  <si>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</si>
  <si>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</si>
  <si>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</si>
  <si>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</si>
  <si>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</si>
  <si>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</si>
  <si>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</si>
  <si>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</si>
  <si>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</si>
  <si>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</si>
  <si>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</si>
  <si>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</si>
  <si>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</si>
  <si>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</si>
  <si>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</si>
  <si>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</si>
  <si>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</si>
  <si>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</si>
  <si>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</si>
  <si>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</si>
  <si>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</si>
  <si>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</si>
  <si>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</si>
  <si>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</si>
  <si>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</si>
  <si>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</si>
  <si>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</si>
  <si>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</si>
  <si>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</si>
  <si>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</si>
  <si>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</si>
  <si>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</si>
  <si>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</si>
  <si>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</si>
  <si>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</si>
  <si>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</si>
  <si>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</si>
  <si>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</si>
  <si>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</si>
  <si>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</si>
  <si>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</si>
  <si>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</si>
  <si>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</si>
  <si>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</si>
  <si>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</si>
  <si>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</si>
  <si>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</si>
  <si>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</si>
  <si>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</si>
  <si>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</si>
  <si>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</si>
  <si>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</si>
  <si>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</si>
  <si>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</si>
  <si>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</si>
  <si>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</si>
  <si>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</si>
  <si>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</si>
  <si>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</si>
  <si>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</si>
  <si>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</si>
  <si>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</si>
  <si>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</si>
  <si>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</si>
  <si>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</si>
  <si>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</si>
  <si>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</si>
  <si>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</si>
  <si>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</si>
  <si>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</si>
  <si>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</si>
  <si>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</si>
  <si>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</si>
  <si>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</si>
  <si>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</si>
  <si>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</si>
  <si>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</si>
  <si>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</si>
  <si>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</si>
  <si>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</si>
  <si>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</si>
  <si>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</si>
  <si>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</si>
  <si>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</si>
  <si>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</si>
  <si>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</si>
  <si>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</si>
  <si>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</si>
  <si>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</si>
  <si>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</si>
  <si>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</si>
  <si>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</si>
  <si>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</si>
  <si>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</si>
  <si>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</si>
  <si>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</si>
  <si>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</si>
  <si>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</si>
  <si>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</si>
  <si>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</si>
  <si>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</si>
  <si>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</si>
  <si>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</si>
  <si>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</si>
  <si>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</si>
  <si>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</si>
  <si>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</si>
  <si>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</si>
  <si>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</si>
  <si>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</si>
  <si>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</si>
  <si>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</si>
  <si>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</si>
  <si>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</si>
  <si>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</si>
  <si>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</si>
  <si>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</si>
  <si>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</si>
  <si>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</si>
  <si>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</si>
  <si>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</si>
  <si>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</si>
  <si>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</si>
  <si>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</si>
  <si>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</si>
  <si>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</si>
  <si>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</si>
  <si>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</si>
  <si>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</si>
  <si>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</si>
  <si>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</si>
  <si>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</si>
  <si>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</si>
  <si>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</si>
  <si>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</si>
  <si>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</si>
  <si>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</si>
  <si>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</si>
  <si>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</si>
  <si>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</si>
  <si>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</si>
  <si>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</si>
  <si>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</si>
  <si>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</si>
  <si>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</si>
  <si>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</si>
  <si>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</si>
  <si>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</si>
  <si>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</si>
  <si>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</si>
  <si>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</si>
  <si>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</si>
  <si>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</si>
  <si>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</si>
  <si>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</si>
  <si>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</si>
  <si>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</si>
  <si>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</si>
  <si>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</si>
  <si>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</si>
  <si>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</si>
  <si>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</si>
  <si>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</si>
  <si>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</si>
  <si>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</si>
  <si>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</si>
  <si>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</si>
  <si>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</si>
  <si>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</si>
  <si>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</si>
  <si>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</si>
  <si>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</si>
  <si>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</si>
  <si>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</si>
  <si>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</si>
  <si>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</si>
  <si>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</si>
  <si>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</si>
  <si>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</si>
  <si>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</si>
  <si>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</si>
  <si>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</si>
  <si>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</si>
  <si>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</si>
  <si>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</si>
  <si>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</si>
  <si>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</si>
  <si>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</si>
  <si>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</si>
  <si>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</si>
  <si>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</si>
  <si>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</si>
  <si>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</si>
  <si>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</si>
  <si>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</si>
  <si>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</si>
  <si>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</si>
  <si>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</si>
  <si>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</si>
  <si>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</si>
  <si>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</si>
  <si>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</si>
  <si>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</si>
  <si>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</si>
  <si>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</si>
  <si>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</si>
  <si>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</si>
  <si>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</si>
  <si>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</si>
  <si>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</si>
  <si>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</si>
  <si>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</si>
  <si>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</si>
  <si>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</si>
  <si>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</si>
  <si>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</si>
  <si>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</si>
  <si>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</si>
  <si>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</si>
  <si>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</si>
  <si>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</si>
  <si>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</si>
  <si>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</si>
  <si>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</si>
  <si>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</si>
  <si>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</si>
  <si>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</si>
  <si>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</si>
  <si>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</si>
  <si>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</si>
  <si>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</si>
  <si>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</si>
  <si>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</si>
  <si>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</si>
  <si>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</si>
  <si>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</si>
  <si>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</si>
  <si>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</si>
  <si>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</si>
  <si>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</si>
  <si>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</si>
  <si>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</si>
  <si>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</si>
  <si>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</si>
  <si>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</si>
  <si>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</si>
  <si>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</si>
  <si>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</si>
  <si>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</si>
  <si>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</si>
  <si>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</si>
  <si>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</si>
  <si>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</si>
  <si>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</si>
  <si>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</si>
  <si>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</si>
  <si>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</si>
  <si>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</si>
  <si>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</si>
  <si>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</si>
  <si>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</si>
  <si>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</si>
  <si>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</si>
  <si>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</si>
  <si>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</si>
  <si>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</si>
  <si>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</si>
  <si>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</si>
  <si>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</si>
  <si>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</si>
  <si>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</si>
  <si>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</si>
  <si>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</si>
  <si>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</si>
  <si>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</si>
  <si>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</si>
  <si>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</si>
  <si>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</si>
  <si>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</si>
  <si>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</si>
  <si>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</si>
  <si>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</si>
  <si>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</si>
  <si>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</si>
  <si>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</si>
  <si>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</si>
  <si>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</si>
  <si>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</si>
  <si>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</si>
  <si>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</si>
  <si>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</si>
  <si>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</si>
  <si>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</si>
  <si>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</si>
  <si>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</si>
  <si>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</si>
  <si>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</si>
  <si>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</si>
  <si>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</si>
  <si>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</si>
  <si>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</si>
  <si>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</si>
  <si>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</si>
  <si>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</si>
  <si>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</si>
  <si>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</si>
  <si>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</si>
  <si>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</si>
  <si>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</si>
  <si>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</si>
  <si>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</si>
  <si>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</si>
  <si>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</si>
  <si>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</si>
  <si>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</si>
  <si>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</si>
  <si>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</si>
  <si>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</si>
  <si>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</si>
  <si>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</si>
  <si>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</si>
  <si>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</si>
  <si>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</si>
  <si>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</si>
  <si>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</si>
  <si>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</si>
  <si>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</si>
  <si>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</si>
  <si>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</si>
  <si>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</si>
  <si>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</si>
  <si>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</si>
  <si>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</si>
  <si>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</si>
  <si>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</si>
  <si>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</si>
  <si>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</si>
  <si>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</si>
  <si>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</si>
  <si>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</si>
  <si>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</si>
  <si>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</si>
  <si>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</si>
  <si>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</si>
  <si>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</si>
  <si>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</si>
  <si>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</si>
  <si>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</si>
  <si>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</si>
  <si>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</si>
  <si>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</si>
  <si>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</si>
  <si>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</si>
  <si>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</si>
  <si>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</si>
  <si>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</si>
  <si>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</si>
  <si>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</si>
  <si>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</si>
  <si>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</si>
  <si>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</si>
  <si>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</si>
  <si>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</si>
  <si>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</si>
  <si>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</si>
  <si>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</si>
  <si>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</si>
  <si>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</si>
  <si>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</si>
  <si>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</si>
  <si>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</si>
  <si>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</si>
  <si>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</si>
  <si>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</si>
  <si>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</si>
  <si>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</si>
  <si>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</si>
  <si>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</si>
  <si>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</si>
  <si>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</si>
  <si>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</si>
  <si>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</si>
  <si>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</si>
  <si>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</si>
  <si>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</si>
  <si>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</si>
  <si>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</si>
  <si>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</si>
  <si>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</si>
  <si>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</si>
  <si>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</si>
  <si>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</si>
  <si>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</si>
  <si>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</si>
  <si>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</si>
  <si>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</si>
  <si>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</si>
  <si>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</si>
  <si>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</si>
  <si>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</si>
  <si>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</si>
  <si>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</si>
  <si>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</si>
  <si>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</si>
  <si>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</si>
  <si>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</si>
  <si>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</si>
  <si>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</si>
  <si>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</si>
  <si>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</si>
  <si>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</si>
  <si>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</si>
  <si>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</si>
  <si>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</si>
  <si>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</si>
  <si>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</si>
  <si>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</si>
  <si>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</si>
  <si>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</si>
  <si>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</si>
  <si>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</si>
  <si>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</si>
  <si>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</si>
  <si>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</si>
  <si>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</si>
  <si>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</si>
  <si>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</si>
  <si>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</si>
  <si>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</si>
  <si>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</si>
  <si>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</si>
  <si>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</si>
  <si>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</si>
  <si>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</si>
  <si>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</si>
  <si>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</si>
  <si>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</si>
  <si>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</si>
  <si>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</si>
  <si>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</si>
  <si>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</si>
  <si>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</si>
  <si>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</si>
  <si>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</si>
  <si>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</si>
  <si>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</si>
  <si>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</si>
  <si>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</si>
  <si>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</si>
  <si>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</si>
  <si>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</si>
  <si>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</si>
  <si>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</si>
  <si>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</si>
  <si>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</si>
  <si>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</si>
  <si>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</si>
  <si>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</si>
  <si>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</si>
  <si>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</si>
  <si>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</si>
  <si>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</si>
  <si>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</si>
  <si>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</si>
  <si>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</si>
  <si>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</si>
  <si>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</si>
  <si>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</si>
  <si>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</si>
  <si>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</si>
  <si>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</si>
  <si>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</si>
  <si>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</si>
  <si>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</si>
  <si>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</si>
  <si>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</si>
  <si>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</si>
  <si>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</si>
  <si>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</si>
  <si>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</si>
  <si>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</si>
  <si>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</si>
  <si>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</si>
  <si>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</si>
  <si>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</si>
  <si>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</si>
  <si>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</si>
  <si>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</si>
  <si>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</si>
  <si>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</si>
  <si>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</si>
  <si>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</si>
  <si>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</si>
  <si>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</si>
  <si>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</si>
  <si>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</si>
  <si>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</si>
  <si>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</si>
  <si>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</si>
  <si>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</si>
  <si>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</si>
  <si>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</si>
  <si>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</si>
  <si>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</si>
  <si>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</si>
  <si>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</si>
  <si>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</si>
  <si>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</si>
  <si>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</si>
  <si>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</si>
  <si>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</si>
  <si>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</si>
  <si>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</si>
  <si>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</si>
  <si>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</si>
  <si>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</si>
  <si>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</si>
  <si>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</si>
  <si>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</si>
  <si>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</si>
  <si>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</si>
  <si>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</si>
  <si>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</si>
  <si>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</si>
  <si>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</si>
  <si>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</si>
  <si>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</si>
  <si>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</si>
  <si>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</si>
  <si>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</si>
  <si>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</si>
  <si>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</si>
  <si>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</si>
  <si>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</si>
  <si>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</si>
  <si>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</si>
  <si>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</si>
  <si>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</si>
  <si>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</si>
  <si>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</si>
  <si>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</si>
  <si>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</si>
  <si>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</si>
  <si>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</si>
  <si>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</si>
  <si>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</si>
  <si>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</si>
  <si>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</si>
  <si>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</si>
  <si>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</si>
  <si>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</si>
  <si>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</si>
  <si>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</si>
  <si>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</si>
  <si>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</si>
  <si>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</si>
  <si>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</si>
  <si>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</si>
  <si>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</si>
  <si>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</si>
  <si>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</si>
  <si>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</si>
  <si>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</si>
  <si>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</si>
  <si>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</si>
  <si>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</si>
  <si>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</si>
  <si>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</si>
  <si>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</si>
  <si>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</si>
  <si>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</si>
  <si>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</si>
  <si>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</si>
  <si>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</si>
  <si>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</si>
  <si>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</si>
  <si>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</si>
  <si>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</si>
  <si>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</si>
  <si>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</si>
  <si>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</si>
  <si>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</si>
  <si>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</si>
  <si>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PCM-20251126-00001521</t>
  </si>
  <si>
    <t>riy2597</t>
  </si>
  <si>
    <t xml:space="preserve">2025-11-26 17:29:55
</t>
  </si>
  <si>
    <t>40 min</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</si>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</sst>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9" dataDxfId="148" headerRowBorderDxfId="146" tableBorderDxfId="147" totalsRowBorderDxfId="145">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324.79461550925771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7.1397916668502148E-2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5.4846990737132728E-2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45987.743041435184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45987.743041435184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45987.743041435184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45987.743041435184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45987.743041435184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45987.743041435184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45987.743041435184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45987.743041435184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45987.743041435184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45987.743041435184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45987.743041435184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45987.743041435184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45987.743041435184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45987.743041435184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45987.743041435184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45987.743041435184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45987.743041435184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45987.743041435184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45987.743041435184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45987.743041435184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45987.743041435184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45987.743041435184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45987.743041435184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45987.743041435184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45987.743041435184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45987.743041435184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45987.743041435184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45987.743041435184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45987.743041435184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45987.743041435184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45987.743041435184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45987.743041435184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45987.743041435184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45987.743041435184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45987.743041435184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45987.743041435184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45987.743041435184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45987.743041435184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45987.743041435184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45987.743041435184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45987.743041435184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45987.743041435184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45987.743041435184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45987.743041435184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45987.743041435184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45987.743041435184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45987.743041435184</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162.74320347222238</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3.3556224537023809</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39112</v>
      </c>
      <c r="B5" s="18" t="str">
        <f>IFERROR(VLOOKUP(D5,DB!A:K,11,0),"")</f>
        <v>R2</v>
      </c>
      <c r="C5" s="18">
        <v>1</v>
      </c>
      <c r="D5" s="19" t="s">
        <v>39113</v>
      </c>
      <c r="E5" s="99"/>
      <c r="F5" s="100">
        <v>45987.734837962962</v>
      </c>
      <c r="G5" s="101">
        <f ca="1">IFERROR(NOW()-F5,"-")</f>
        <v>8.2034722217940725E-3</v>
      </c>
      <c r="H5" s="144" t="s">
        <v>39114</v>
      </c>
      <c r="I5" s="18" t="str">
        <f>IFERROR(VLOOKUP(D5,DB!A:F,6,0),"")</f>
        <v>SCECO-Rental-Genset</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45987.743041435184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45987.743041435184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45987.743041435184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45987.743041435184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45987.743041435184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45987.743041435184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45987.743041435184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45987.743041435184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45987.743041435184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45987.743041435184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45987.743041435184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45987.743041435184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45987.743041435184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45987.743041435184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45987.743041435184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45987.743041435184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45987.743041435184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45987.743041435184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45987.743041435184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45987.743041435184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45987.743041435184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45987.743041435184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45987.743041435184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45987.743041435184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45987.743041435184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45987.743041435184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45987.743041435184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45987.743041435184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45987.743041435184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45987.743041435184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45987.743041435184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45987.743041435184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45987.743041435184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45987.743041435184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45987.743041435184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45987.743041435184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45987.743041435184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45987.743041435184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45987.743041435184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45987.743041435184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45987.743041435184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45987.743041435184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45987.743041435184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45987.743041435184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45987.743041435184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45987.743041435184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45987.743041435184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45987.743041435184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45987.743041435184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45987.743041435184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45987.743041435184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45987.743041435184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45987.743041435184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45987.743041435184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45987.743041435184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45987.743041435184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45987.743041435184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45987.743041435184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45987.743041435184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45987.743041435184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45987.743041435184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45987.743041435184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45987.743041435184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45987.743041435184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45987.743041435184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45987.743041435184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45987.743041435184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45987.743041435184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45987.743041435184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45987.743041435184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45987.743041435184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45987.743041435184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45987.743041435184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45987.743041435184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45987.743041435184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45987.743041435184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45987.743041435184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45987.743041435184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45987.743041435184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45987.743041435184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45987.743041435184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45987.743041435184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45987.743041435184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45987.743041435184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45987.743041435184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45987.743041435184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45987.743041435184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45987.743041435184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45987.743041435184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45987.743041435184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45987.743041435184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45987.743041435184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45987.743041435184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45987.743041435184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45987.743041435184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45987.743041435184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45987.743041435184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45987.743041435184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45987.743041435184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45987.743041435184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45987.743041435184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45987.743041435184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45987.743041435184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45987.743041435184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45987.743041435184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45987.743041435184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45987.743041435184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45987.743041435184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45987.743041435184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45987.743041435184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45987.743041435184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45987.743041435184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45987.743041435184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45987.743041435184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45987.743041435184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45987.743041435184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45987.743041435184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45987.743041435184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45987.743041435184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45987.743041435184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45987.743041435184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45987.743041435184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45987.743041435184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45987.743041435184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45987.743041435184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45987.743041435184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45987.743041435184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45987.743041435184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45987.743041435184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45987.743041435184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45987.743041435184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45987.743041435184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45987.743041435184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45987.743041435184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45987.743041435184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45987.743041435184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45987.743041435184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45987.743041435184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45987.743041435184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45987.743041435184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45987.743041435184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45987.743041435184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45987.743041435184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45987.743041435184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45987.743041435184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45987.743041435184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45987.743041435184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45987.743041435184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45987.743041435184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45987.743041435184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45987.743041435184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45987.743041435184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45987.743041435184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45987.743041435184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45987.743041435184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45987.743041435184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45987.743041435184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45987.743041435184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45987.743041435184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45987.743041435184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45987.743041435184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45987.743041435184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45987.743041435184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45987.743041435184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45987.743041435184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45987.743041435184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45987.743041435184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45987.743041435184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45987.743041435184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45987.743041435184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45987.743041435184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45987.743041435184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45987.743041435184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45987.743041435184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45987.743041435184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45987.743041435184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45987.743041435184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45987.743041435184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45987.743041435184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45987.743041435184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45987.743041435184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45987.743041435184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45987.743041435184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45987.743041435184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45987.743041435184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45987.743041435184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45987.743041435184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45987.743041435184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45987.743041435184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45987.743041435184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45987.743041435184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45987.743041435184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45987.743041435184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45987.743041435184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45987.743041435184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45987.743041435184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45987.743041435184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45987.743041435184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45987.743041435184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45987.743041435184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45987.743041435184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45987.743041435184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45987.743041435184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45987.743041435184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45987.743041435184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45987.743041435184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45987.743041435184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45987.743041435184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45987.743041435184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45987.743041435184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45987.743041435184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45987.743041435184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45987.743041435184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45987.743041435184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45987.743041435184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45987.743041435184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45987.743041435184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45987.743041435184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45987.743041435184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45987.743041435184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45987.743041435184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45987.743041435184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45987.743041435184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45987.743041435184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45987.743041435184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45987.743041435184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45987.743041435184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45987.743041435184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45987.743041435184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45987.743041435184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45987.743041435184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45987.743041435184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45987.743041435184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45987.743041435184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45987.743041435184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45987.743041435184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45987.743041435184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45987.743041435184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45987.743041435184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45987.743041435184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45987.743041435184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45987.743041435184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45987.743041435184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45987.743041435184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45987.743041435184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45987.743041435184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45987.743041435184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45987.743041435184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45987.743041435184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45987.743041435184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45987.743041435184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45987.743041435184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45987.743041435184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45987.743041435184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45987.743041435184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45987.743041435184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45987.743041435184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45987.743041435184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45987.743041435184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45987.743041435184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45987.743041435184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45987.743041435184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45987.743041435184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45987.743041435184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45987.743041435184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45987.743041435184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45987.743041435184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45987.743041435184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45987.743041435184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45987.743041435184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45987.743041435184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45987.743041435184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45987.743041435184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45987.743041435184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45987.743041435184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45987.743041435184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45987.743041435184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45987.743041435184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45987.743041435184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45987.743041435184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45987.743041435184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45987.743041435184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45987.743041435184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45987.743041435184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45987.743041435184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45987.743041435184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45987.743041435184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45987.743041435184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45987.743041435184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45987.743041435184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45987.743041435184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45987.743041435184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45987.743041435184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45987.743041435184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45987.743041435184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45987.743041435184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45987.743041435184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45987.743041435184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45987.743041435184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45987.743041435184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45987.743041435184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45987.743041435184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45987.743041435184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45987.743041435184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45987.743041435184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45987.743041435184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45987.743041435184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45987.743041435184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45987.743041435184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45987.743041435184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45987.743041435184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45987.743041435184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45987.743041435184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45987.743041435184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45987.743041435184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45987.743041435184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45987.743041435184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45987.743041435184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45987.743041435184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45987.743041435184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45987.743041435184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45987.743041435184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45987.743041435184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45987.743041435184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45987.743041435184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45987.743041435184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45987.743041435184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45987.743041435184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45987.743041435184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45987.743041435184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45987.743041435184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45987.743041435184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45987.743041435184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45987.743041435184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45987.743041435184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45987.743041435184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45987.743041435184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45987.743041435184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45987.743041435184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45987.743041435184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45987.743041435184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45987.743041435184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45987.743041435184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45987.743041435184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45987.743041435184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45987.743041435184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45987.743041435184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45987.743041435184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45987.743041435184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45987.743041435184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45987.743041435184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45987.743041435184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45987.743041435184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45987.743041435184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45987.743041435184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45987.743041435184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45987.743041435184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45987.743041435184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45987.743041435184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45987.743041435184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45987.743041435184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45987.743041435184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45987.743041435184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45987.743041435184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45987.743041435184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45987.743041435184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45987.743041435184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45987.743041435184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45987.743041435184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45987.743041435184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45987.743041435184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45987.743041435184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45987.743041435184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45987.743041435184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45987.743041435184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45987.743041435184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45987.743041435184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45987.743041435184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45987.743041435184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45987.743041435184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45987.743041435184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45987.743041435184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45987.743041435184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45987.743041435184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45987.743041435184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45987.743041435184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45987.743041435184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45987.743041435184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45987.743041435184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45987.743041435184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45987.743041435184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45987.743041435184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45987.743041435184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45987.743041435184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45987.743041435184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45987.743041435184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45987.743041435184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45987.743041435184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45987.743041435184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45987.743041435184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45987.743041435184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45987.743041435184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45987.743041435184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45987.743041435184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45987.743041435184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45987.743041435184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45987.743041435184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45987.743041435184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45987.743041435184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45987.743041435184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45987.743041435184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45987.743041435184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45987.743041435184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45987.743041435184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45987.743041435184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45987.743041435184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45987.743041435184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45987.743041435184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45987.743041435184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45987.743041435184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45987.743041435184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45987.743041435184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45987.743041435184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45987.743041435184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45987.743041435184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45987.743041435184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45987.743041435184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45987.743041435184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45987.743041435184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45987.743041435184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45987.743041435184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45987.743041435184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45987.743041435184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45987.743041435184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45987.743041435184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45987.743041435184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45987.743041435184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45987.743041435184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45987.743041435184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45987.743041435184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45987.743041435184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45987.743041435184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45987.743041435184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45987.743041435184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45987.743041435184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45987.743041435184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45987.743041435184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45987.743041435184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45987.743041435184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45987.743041435184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45987.743041435184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45987.743041435184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45987.743041435184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45987.743041435184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45987.743041435184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45987.743041435184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45987.743041435184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45987.743041435184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45987.743041435184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45987.743041435184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45987.743041435184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45987.743041435184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45987.743041435184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45987.743041435184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45987.743041435184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45987.743041435184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45987.743041435184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45987.743041435184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45987.743041435184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45987.743041435184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45987.743041435184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45987.743041435184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45987.743041435184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45987.743041435184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45987.743041435184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45987.743041435184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45987.743041435184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45987.743041435184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45987.743041435184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45987.743041435184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45987.743041435184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45987.743041435184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45987.743041435184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45987.743041435184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45987.743041435184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45987.743041435184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45987.743041435184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45987.743041435184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45987.743041435184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45987.743041435184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45987.743041435184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45987.743041435184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45987.743041435184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45987.743041435184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45987.743041435184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45987.743041435184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45987.743041435184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45987.743041435184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45987.743041435184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45987.743041435184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45987.743041435184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45987.743041435184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45987.743041435184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45987.743041435184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45987.743041435184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45987.743041435184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45987.743041435184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45987.743041435184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45987.743041435184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45987.743041435184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45987.743041435184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45987.743041435184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45987.743041435184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45987.743041435184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45987.743041435184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45987.743041435184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45987.743041435184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45987.743041435184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45987.743041435184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45987.743041435184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45987.743041435184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45987.743041435184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45987.743041435184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45987.743041435184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45987.743041435184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45987.743041435184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45987.743041435184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45987.743041435184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45987.743041435184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45987.743041435184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45987.743041435184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45987.743041435184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45987.743041435184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45987.743041435184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45987.743041435184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45987.743041435184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45987.743041435184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45987.743041435184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45987.743041435184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45987.743041435184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45987.743041435184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45987.743041435184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45987.743041435184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45987.743041435184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45987.743041435184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45987.743041435184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45987.743041435184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45987.743041435184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45987.743041435184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45987.743041435184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45987.743041435184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45987.743041435184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45987.743041435184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45987.743041435184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45987.743041435184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45987.743041435184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45987.743041435184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45987.743041435184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45987.743041435184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45987.743041435184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45987.743041435184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45987.743041435184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45987.743041435184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45987.743041435184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45987.743041435184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45987.743041435184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45987.743041435184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45987.743041435184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45987.743041435184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45987.743041435184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45987.743041435184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45987.743041435184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45987.743041435184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45987.743041435184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45987.743041435184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45987.743041435184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45987.743041435184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45987.743041435184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45987.743041435184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45987.743041435184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45987.743041435184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45987.743041435184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45987.743041435184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45987.743041435184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45987.743041435184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45987.743041435184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45987.743041435184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45987.743041435184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45987.743041435184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45987.743041435184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45987.743041435184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45987.743041435184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45987.743041435184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45987.743041435184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45987.743041435184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45987.743041435184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45987.743041435184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45987.743041435184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45987.743041435184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45987.743041435184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45987.743041435184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45987.743041435184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45987.743041435184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45987.743041435184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45987.743041435184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45987.743041435184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45987.743041435184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45987.743041435184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45987.743041435184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45987.743041435184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45987.743041435184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45987.743041435184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45987.743041435184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45987.743041435184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45987.743041435184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45987.743041435184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45987.743041435184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45987.743041435184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45987.743041435184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45987.743041435184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45987.743041435184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45987.743041435184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45987.743041435184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45987.743041435184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45987.743041435184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45987.743041435184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45987.743041435184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45987.743041435184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45987.743041435184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45987.743041435184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45987.743041435184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45987.743041435184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45987.743041435184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45987.743041435184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45987.743041435184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45987.743041435184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45987.743041435184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45987.743041435184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45987.743041435184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45987.743041435184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45987.743041435184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45987.743041435184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45987.743041435184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45987.743041435184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45987.743041435184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45987.743041435184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45987.743041435184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45987.743041435184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45987.743041435184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45987.743041435184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45987.743041435184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45987.743041435184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45987.743041435184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45987.743041435184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45987.743041435184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45987.743041435184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45987.743041435184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45987.743041435184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45987.743041435184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45987.743041435184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45987.743041435184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45987.743041435184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45987.743041435184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45987.743041435184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45987.743041435184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45987.743041435184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45987.743041435184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45987.743041435184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45987.743041435184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45987.743041435184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45987.743041435184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45987.743041435184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45987.743041435184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45987.743041435184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45987.743041435184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45987.743041435184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45987.743041435184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45987.743041435184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45987.743041435184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45987.743041435184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45987.743041435184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45987.743041435184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45987.743041435184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45987.743041435184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45987.743041435184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45987.743041435184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45987.743041435184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45987.743041435184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45987.743041435184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45987.743041435184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45987.743041435184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45987.743041435184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45987.743041435184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45987.743041435184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45987.743041435184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45987.743041435184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45987.743041435184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45987.743041435184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45987.743041435184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45987.743041435184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45987.743041435184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45987.743041435184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45987.743041435184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45987.743041435184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45987.743041435184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45987.743041435184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45987.743041435184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45987.743041435184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45987.743041435184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45987.743041435184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45987.743041435184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45987.743041435184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45987.743041435184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45987.743041435184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45987.743041435184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45987.743041435184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45987.743041435184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45987.743041435184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45987.743041435184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45987.743041435184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45987.743041435184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45987.743041435184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45987.743041435184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45987.743041435184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45987.743041435184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45987.743041435184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45987.743041435184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45987.743041435184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45987.743041435184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45987.743041435184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45987.743041435184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45987.743041435184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45987.743041435184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45987.743041435184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45987.743041435184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45987.743041435184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45987.743041435184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45987.743041435184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45987.743041435184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45987.743041435184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45987.743041435184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45987.743041435184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45987.743041435184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45987.743041435184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45987.743041435184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45987.743041435184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45987.743041435184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45987.743041435184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45987.743041435184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45987.743041435184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45987.743041435184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45987.743041435184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45987.743041435184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45987.743041435184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45987.743041435184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45987.743041435184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45987.743041435184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45987.743041435184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45987.743041435184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45987.743041435184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45987.743041435184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45987.743041435184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45987.743041435184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45987.743041435184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45987.743041435184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45987.743041435184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45987.743041435184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45987.743041435184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45987.743041435184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45987.743041435184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45987.743041435184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45987.743041435184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45987.743041435184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45987.743041435184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45987.743041435184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45987.743041435184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45987.743041435184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45987.743041435184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45987.743041435184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45987.743041435184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45987.743041435184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45987.743041435184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45987.743041435184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45987.743041435184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45987.743041435184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45987.743041435184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45987.743041435184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45987.743041435184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45987.743041435184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45987.743041435184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45987.743041435184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45987.743041435184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45987.743041435184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45987.743041435184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45987.743041435184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45987.743041435184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45987.743041435184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45987.743041435184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45987.743041435184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45987.743041435184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45987.743041435184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45987.743041435184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45987.743041435184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45987.743041435184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45987.743041435184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45987.743041435184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45987.743041435184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45987.743041435184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45987.743041435184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45987.743041435184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45987.743041435184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45987.743041435184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45987.743041435184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45987.743041435184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45987.743041435184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45987.743041435184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45987.743041435184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45987.743041435184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45987.743041435184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45987.743041435184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45987.743041435184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45987.743041435184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45987.743041435184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45987.743041435184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45987.743041435184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45987.743041435184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45987.743041435184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45987.743041435184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45987.743041435184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45987.743041435184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45987.743041435184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45987.743041435184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45987.743041435184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45987.743041435184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45987.743041435184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45987.743041435184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45987.743041435184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45987.743041435184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45987.743041435184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45987.743041435184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45987.743041435184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45987.743041435184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45987.743041435184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45987.743041435184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45987.743041435184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45987.743041435184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45987.743041435184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45987.743041435184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45987.743041435184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45987.743041435184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45987.743041435184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45987.743041435184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45987.743041435184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45987.743041435184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45987.743041435184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45987.743041435184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45987.743041435184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45987.743041435184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45987.743041435184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45987.743041435184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45987.743041435184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45987.743041435184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45987.743041435184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45987.743041435184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45987.743041435184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45987.743041435184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45987.743041435184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45987.743041435184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45987.743041435184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45987.743041435184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45987.743041435184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45987.743041435184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45987.743041435184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45987.743041435184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45987.743041435184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45987.743041435184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45987.743041435184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45987.743041435184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45987.743041435184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45987.743041435184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45987.743041435184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45987.743041435184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45987.743041435184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45987.743041435184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45987.743041435184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45987.743041435184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45987.743041435184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45987.743041435184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45987.743041435184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45987.743041435184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45987.743041435184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45987.743041435184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45987.743041435184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45987.743041435184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45987.743041435184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45987.743041435184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45987.743041435184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45987.743041435184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45987.743041435184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45987.743041435184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45987.743041435184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45987.743041435184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45987.743041435184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45987.743041435184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45987.743041435184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45987.743041435184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45987.743041435184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45987.743041435184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45987.743041435184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45987.743041435184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45987.743041435184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45987.743041435184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45987.743041435184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45987.743041435184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45987.743041435184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45987.743041435184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45987.743041435184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45987.743041435184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45987.743041435184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45987.743041435184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45987.743041435184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45987.743041435184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45987.743041435184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45987.743041435184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45987.743041435184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45987.743041435184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45987.743041435184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45987.743041435184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45987.743041435184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45987.743041435184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45987.743041435184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45987.743041435184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45987.743041435184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45987.743041435184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45987.743041435184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45987.743041435184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45987.743041435184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45987.743041435184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45987.743041435184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45987.743041435184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45987.743041435184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45987.743041435184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45987.743041435184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45987.743041435184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45987.743041435184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45987.743041435184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45987.743041435184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45987.743041435184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45987.743041435184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45987.743041435184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45987.743041435184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45987.743041435184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45987.743041435184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45987.743041435184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45987.743041435184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45987.743041435184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45987.743041435184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45987.743041435184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45987.743041435184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45987.743041435184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45987.743041435184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45987.743041435184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45987.743041435184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45987.743041435184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45987.743041435184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45987.743041435184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45987.743041435184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45987.743041435184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45987.743041435184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45987.743041435184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45987.743041435184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45987.743041435184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45987.743041435184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45987.743041435184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45987.743041435184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45987.743041435184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45987.743041435184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45987.743041435184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45987.743041435184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45987.743041435184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45987.743041435184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45987.743041435184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45987.743041435184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45987.743041435184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45987.743041435184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45987.743041435184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45987.743041435184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45987.743041435184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45987.743041435184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45987.743041435184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45987.743041435184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45987.743041435184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45987.743041435184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45987.743041435184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45987.743041435184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45987.743041435184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45987.743041435184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45987.743041435184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45987.743041435184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45987.743041435184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45987.743041435184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45987.743041435184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45987.743041435184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45987.743041435184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45987.743041435184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45987.743041435184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45987.743041435184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45987.743041435184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45987.743041435184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45987.743041435184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45987.743041435184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45987.743041435184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45987.743041435184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45987.743041435184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45987.743041435184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45987.743041435184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45987.743041435184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45987.743041435184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45987.743041435184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45987.743041435184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45987.743041435184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45987.743041435184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45987.743041435184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45987.743041435184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45987.743041435184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45987.743041435184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45987.743041435184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45987.743041435184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45987.743041435184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45987.743041435184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45987.743041435184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45987.743041435184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45987.743041435184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45987.743041435184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45987.743041435184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45987.743041435184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45987.743041435184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45987.743041435184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45987.743041435184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45987.743041435184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45987.743041435184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45987.743041435184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45987.743041435184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45987.743041435184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45987.743041435184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45987.743041435184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45987.743041435184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45987.743041435184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45987.743041435184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45987.743041435184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45987.743041435184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45987.743041435184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284.26232384258765</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
        <v>5393</v>
      </c>
      <c r="C3" s="90">
        <v>1</v>
      </c>
      <c r="D3" s="145" t="s">
        <v>35004</v>
      </c>
      <c r="E3" s="91" t="s">
        <v>39021</v>
      </c>
      <c r="F3" s="92">
        <v>45987.715451388889</v>
      </c>
      <c r="G3" s="93">
        <f t="shared" ref="G3:G36" ca="1" si="0">IFERROR(NOW()-F3,"")</f>
        <v>2.7590046294790227E-2</v>
      </c>
      <c r="H3" s="92">
        <v>45987.709629629629</v>
      </c>
      <c r="I3" s="92" t="str">
        <f>IFERROR(VLOOKUP(D3,DB!A:F,6,0),"")</f>
        <v>Generator-SG</v>
      </c>
      <c r="J3" s="92" t="str">
        <f>IFERROR(VLOOKUP(D3,DB!A:G,7,0),"")</f>
        <v>Dead</v>
      </c>
      <c r="K3" s="94" t="s">
        <v>39119</v>
      </c>
      <c r="L3" s="88" t="str">
        <f>IFERROR(VLOOKUP(D3,DB!A:I,9,0),"")</f>
        <v>Latis</v>
      </c>
    </row>
    <row r="4" spans="1:16" ht="15" customHeight="1">
      <c r="A4" s="110"/>
      <c r="B4" s="110" t="str">
        <f>IFERROR(VLOOKUP(#REF!,DB!A:K,11,0),"")</f>
        <v/>
      </c>
      <c r="C4" s="90"/>
      <c r="D4" s="88"/>
      <c r="E4" s="91"/>
      <c r="F4" s="92"/>
      <c r="G4" s="93">
        <f t="shared" ca="1" si="0"/>
        <v>45987.743041435184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45987.743041435184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45987.743041435184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45987.743041435184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45987.743041435184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45987.743041435184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45987.743041435184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45987.743041435184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45987.743041435184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45987.743041435184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45987.743041435184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45987.743041435184</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45987.743041435184</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45987.743041435184</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45987.743041435184</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45987.743041435184</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45987.743041435184</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45987.743041435184</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45987.743041435184</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45987.743041435184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45987.743041435184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45987.743041435184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45987.743041435184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45987.743041435184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45987.743041435184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45987.743041435184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45987.743041435184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45987.743041435184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45987.743041435184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45987.743041435184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45987.743041435184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45987.743041435184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45987.743041435184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45987.743041435184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45987.743041435184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45987.743041435184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45987.743041435184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45987.743041435184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45987.743041435184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45987.743041435184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45987.743041435184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45987.743041435184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45987.743041435184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45987.743041435184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45987.743041435184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45987.743041435184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45987.743041435184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45987.743041435184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45987.743041435184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45987.743041435184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45987.743041435184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45987.743041435184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45987.743041435184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45987.743041435184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45987.743041435184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45987.743041435184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45987.743041435184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45987.743041435184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45987.743041435184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45987.743041435184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45987.743041435184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45987.743041435184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45987.743041435184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45987.743041435184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45987.743041435184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45987.743041435184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45987.743041435184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45987.743041435184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45987.743041435184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45987.743041435184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45987.743041435184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45987.743041435184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45987.743041435184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45987.743041435184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45987.743041435184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45987.743041435184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45987.743041435184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45987.743041435184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45987.743041435184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45987.743041435184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45987.743041435184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45987.743041435184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45987.743041435184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45987.743041435184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45987.743041435184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45987.743041435184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45987.743041435184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45987.743041435184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45987.743041435184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45987.743041435184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45987.743041435184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45987.743041435184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45987.743041435184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45987.743041435184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45987.743041435184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45987.743041435184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45987.743041435184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45987.743041435184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45987.743041435184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45987.743041435184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45987.743041435184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45987.743041435184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45987.743041435184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45987.743041435184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45987.743041435184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45987.743041435184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45987.743041435184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45987.743041435184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45987.743041435184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45987.743041435184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45987.743041435184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45987.743041435184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45987.743041435184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45987.743041435184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45987.743041435184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45987.743041435184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45987.743041435184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45987.743041435184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45987.743041435184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45987.743041435184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45987.743041435184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45987.743041435184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45987.743041435184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45987.743041435184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45987.743041435184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45987.743041435184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45987.743041435184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45987.743041435184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45987.743041435184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45987.743041435184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45987.743041435184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45987.743041435184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45987.743041435184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45987.743041435184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45987.743041435184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45987.743041435184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45987.743041435184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45987.743041435184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45987.743041435184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45987.743041435184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45987.743041435184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45987.743041435184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45987.743041435184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45987.743041435184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45987.743041435184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45987.743041435184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45987.743041435184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45987.743041435184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45987.743041435184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45987.743041435184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45987.743041435184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45987.743041435184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45987.743041435184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45987.743041435184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45987.743041435184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45987.743041435184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45987.743041435184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45987.743041435184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45987.743041435184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45987.743041435184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45987.743041435184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45987.743041435184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45987.743041435184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45987.743041435184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45987.743041435184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45987.743041435184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45987.743041435184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45987.743041435184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45987.743041435184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45987.743041435184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45987.743041435184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45987.743041435184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45987.743041435184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45987.743041435184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45987.743041435184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45987.743041435184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45987.743041435184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45987.743041435184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45987.743041435184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45987.743041435184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45987.743041435184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45987.743041435184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45987.743041435184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45987.743041435184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45987.743041435184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45987.743041435184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45987.743041435184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45987.743041435184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45987.743041435184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45987.743041435184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45987.743041435184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45987.743041435184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45987.743041435184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45987.743041435184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45987.743041435184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45987.743041435184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45987.743041435184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45987.743041435184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45987.743041435184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45987.743041435184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45987.743041435184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45987.743041435184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45987.743041435184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45987.743041435184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45987.743041435184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45987.743041435184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45987.743041435184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45987.743041435184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45987.743041435184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45987.743041435184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45987.743041435184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45987.743041435184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45987.743041435184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45987.743041435184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45987.743041435184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45987.743041435184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45987.743041435184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45987.743041435184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45987.743041435184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45987.743041435184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45987.743041435184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45987.743041435184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45987.743041435184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45987.743041435184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45987.743041435184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45987.743041435184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45987.743041435184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45987.743041435184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45987.743041435184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45987.743041435184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45987.743041435184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45987.743041435184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45987.743041435184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45987.743041435184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45987.743041435184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45987.743041435184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45987.743041435184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45987.743041435184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45987.743041435184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45987.743041435184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45987.743041435184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45987.743041435184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45987.743041435184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45987.743041435184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45987.743041435184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45987.743041435184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45987.743041435184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45987.743041435184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45987.743041435184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45987.743041435184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45987.743041435184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45987.743041435184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45987.743041435184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45987.743041435184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45987.743041435184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45987.743041435184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45987.743041435184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45987.743041435184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45987.743041435184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45987.743041435184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45987.743041435184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45987.743041435184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45987.743041435184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45987.743041435184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45987.743041435184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45987.743041435184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45987.743041435184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45987.743041435184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45987.743041435184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45987.743041435184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45987.743041435184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45987.743041435184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45987.743041435184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45987.743041435184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45987.743041435184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45987.743041435184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45987.743041435184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45987.743041435184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45987.743041435184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45987.743041435184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45987.743041435184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45987.743041435184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45987.743041435184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45987.743041435184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45987.743041435184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45987.743041435184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45987.743041435184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45987.743041435184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45987.743041435184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45987.743041435184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45987.743041435184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45987.743041435184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45987.743041435184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45987.743041435184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45987.743041435184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45987.743041435184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45987.743041435184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45987.743041435184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45987.743041435184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45987.743041435184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45987.743041435184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45987.743041435184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45987.743041435184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45987.743041435184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45987.743041435184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45987.743041435184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45987.743041435184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45987.743041435184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45987.743041435184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45987.743041435184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45987.743041435184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45987.743041435184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45987.743041435184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45987.743041435184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45987.743041435184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45987.743041435184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45987.743041435184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45987.743041435184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45987.743041435184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45987.743041435184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45987.743041435184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45987.743041435184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45987.743041435184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45987.743041435184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45987.743041435184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45987.743041435184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45987.743041435184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45987.743041435184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45987.743041435184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45987.743041435184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45987.743041435184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45987.743041435184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45987.743041435184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45987.743041435184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45987.743041435184</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95.91098124999553</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39105</v>
      </c>
      <c r="F3" s="38">
        <v>45926.188877314817</v>
      </c>
      <c r="G3" s="105">
        <f t="shared" ref="G3" ca="1" si="0">IFERROR(NOW()-F3,"")</f>
        <v>61.554164120367204</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39105</v>
      </c>
      <c r="F4" s="107">
        <v>45948.661111111112</v>
      </c>
      <c r="G4" s="108">
        <f t="shared" ref="G4" ca="1" si="1">IFERROR(NOW()-F4,"")</f>
        <v>39.081930324071436</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6.369742824070272</v>
      </c>
      <c r="H5" s="119">
        <v>45981.360798611109</v>
      </c>
      <c r="I5" s="106" t="str">
        <f>IFERROR(VLOOKUP(D5,DB!A:F,6,0),"")</f>
        <v>SCECO</v>
      </c>
      <c r="J5" s="106" t="str">
        <f>IFERROR(VLOOKUP(D5,DB!A:G,7,0),"")</f>
        <v>Dead</v>
      </c>
      <c r="K5" s="106" t="s">
        <v>39127</v>
      </c>
      <c r="L5" s="106" t="str">
        <f>IFERROR(VLOOKUP(D5,DB!A:I,9,0),"")</f>
        <v>Latis</v>
      </c>
    </row>
    <row r="6" spans="1:13" s="39" customFormat="1">
      <c r="A6" s="37"/>
      <c r="B6" s="37" t="str">
        <f>IFERROR(VLOOKUP(D6,DB!A:K,11,0),"")</f>
        <v/>
      </c>
      <c r="C6" s="37"/>
      <c r="D6" s="37"/>
      <c r="E6" s="37"/>
      <c r="F6" s="38"/>
      <c r="G6" s="108">
        <f t="shared" ref="G6:G42" ca="1" si="2">IFERROR(NOW()-F6,"")</f>
        <v>45987.743041435184</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45987.743041435184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45987.743041435184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45987.743041435184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45987.743041435184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45987.743041435184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45987.743041435184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45987.743041435184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45987.743041435184</v>
      </c>
      <c r="H14" s="38"/>
      <c r="I14" s="37" t="str">
        <f>IFERROR(VLOOKUP(D14,DB!A:F,6,0),"")</f>
        <v/>
      </c>
      <c r="J14" s="37" t="str">
        <f>IFERROR(VLOOKUP(D14,DB!A:G,7,0),"")</f>
        <v/>
      </c>
      <c r="K14" s="37"/>
      <c r="L14" s="37" t="str">
        <f>IFERROR(VLOOKUP(D14,DB!A:I,9,0),"")</f>
        <v/>
      </c>
    </row>
    <row r="15" spans="1:13" s="39" customFormat="1">
      <c r="A15" s="37"/>
      <c r="B15" s="148" t="str">
        <f>IFERROR(VLOOKUP(D15,DB!A:K,11,0),"")</f>
        <v/>
      </c>
      <c r="C15" s="37"/>
      <c r="D15" s="37"/>
      <c r="E15" s="37"/>
      <c r="F15" s="38"/>
      <c r="G15" s="149">
        <f t="shared" ca="1" si="2"/>
        <v>45987.743041435184</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45987.743041435184</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45987.743041435184</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45987.743041435184</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45987.743041435184</v>
      </c>
      <c r="H19" s="38"/>
      <c r="I19" s="148" t="str">
        <f>IFERROR(VLOOKUP(D19,DB!A:F,6,0),"")</f>
        <v/>
      </c>
      <c r="J19" s="148" t="str">
        <f>IFERROR(VLOOKUP(D19,DB!A:G,7,0),"")</f>
        <v/>
      </c>
      <c r="K19" s="37"/>
      <c r="L19" s="148" t="str">
        <f>IFERROR(VLOOKUP(D19,DB!A:I,9,0),"")</f>
        <v/>
      </c>
    </row>
    <row r="20" spans="1:12" s="39" customFormat="1">
      <c r="A20" s="37"/>
      <c r="B20" s="148" t="str">
        <f>IFERROR(VLOOKUP(D20,DB!A:K,11,0),"")</f>
        <v/>
      </c>
      <c r="C20" s="37"/>
      <c r="D20" s="37"/>
      <c r="E20" s="37"/>
      <c r="F20" s="38"/>
      <c r="G20" s="149">
        <f t="shared" ca="1" si="2"/>
        <v>45987.743041435184</v>
      </c>
      <c r="H20" s="38"/>
      <c r="I20" s="148" t="str">
        <f>IFERROR(VLOOKUP(D20,DB!A:F,6,0),"")</f>
        <v/>
      </c>
      <c r="J20" s="148" t="str">
        <f>IFERROR(VLOOKUP(D20,DB!A:G,7,0),"")</f>
        <v/>
      </c>
      <c r="K20" s="37"/>
      <c r="L20" s="148" t="str">
        <f>IFERROR(VLOOKUP(D20,DB!A:I,9,0),"")</f>
        <v/>
      </c>
    </row>
    <row r="21" spans="1:12" s="39" customFormat="1">
      <c r="A21" s="37"/>
      <c r="B21" s="148" t="str">
        <f>IFERROR(VLOOKUP(D21,DB!A:K,11,0),"")</f>
        <v/>
      </c>
      <c r="C21" s="37"/>
      <c r="D21" s="37"/>
      <c r="E21" s="37"/>
      <c r="F21" s="38"/>
      <c r="G21" s="149">
        <f t="shared" ca="1" si="2"/>
        <v>45987.743041435184</v>
      </c>
      <c r="H21" s="38"/>
      <c r="I21" s="148" t="str">
        <f>IFERROR(VLOOKUP(D21,DB!A:F,6,0),"")</f>
        <v/>
      </c>
      <c r="J21" s="148" t="str">
        <f>IFERROR(VLOOKUP(D21,DB!A:G,7,0),"")</f>
        <v/>
      </c>
      <c r="K21" s="37"/>
      <c r="L21" s="148" t="str">
        <f>IFERROR(VLOOKUP(D21,DB!A:I,9,0),"")</f>
        <v/>
      </c>
    </row>
    <row r="22" spans="1:12" s="39" customFormat="1">
      <c r="A22" s="37"/>
      <c r="B22" s="148" t="str">
        <f>IFERROR(VLOOKUP(D22,DB!A:K,11,0),"")</f>
        <v/>
      </c>
      <c r="C22" s="37"/>
      <c r="D22" s="37"/>
      <c r="E22" s="37"/>
      <c r="F22" s="38"/>
      <c r="G22" s="149">
        <f t="shared" ca="1" si="2"/>
        <v>45987.743041435184</v>
      </c>
      <c r="H22" s="38"/>
      <c r="I22" s="148" t="str">
        <f>IFERROR(VLOOKUP(D22,DB!A:F,6,0),"")</f>
        <v/>
      </c>
      <c r="J22" s="148" t="str">
        <f>IFERROR(VLOOKUP(D22,DB!A:G,7,0),"")</f>
        <v/>
      </c>
      <c r="K22" s="37"/>
      <c r="L22" s="148" t="str">
        <f>IFERROR(VLOOKUP(D22,DB!A:I,9,0),"")</f>
        <v/>
      </c>
    </row>
    <row r="23" spans="1:12" s="39" customFormat="1">
      <c r="A23" s="37"/>
      <c r="B23" s="148" t="str">
        <f>IFERROR(VLOOKUP(D23,DB!A:K,11,0),"")</f>
        <v/>
      </c>
      <c r="C23" s="37"/>
      <c r="D23" s="37"/>
      <c r="E23" s="37"/>
      <c r="F23" s="38"/>
      <c r="G23" s="149">
        <f t="shared" ca="1" si="2"/>
        <v>45987.743041435184</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45987.743041435184</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45987.743041435184</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45987.743041435184</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45987.743041435184</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45987.743041435184</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45987.743041435184</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45987.743041435184</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45987.743041435184</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45987.743041435184</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45987.743041435184</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45987.743041435184</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45987.743041435184</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45987.743041435184</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45987.743041435184</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45987.743041435184</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9">
        <f t="shared" ca="1" si="2"/>
        <v>45987.743041435184</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9">
        <f t="shared" ca="1" si="2"/>
        <v>45987.743041435184</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9">
        <f t="shared" ca="1" si="2"/>
        <v>45987.743041435184</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9">
        <f t="shared" ca="1" si="2"/>
        <v>45987.743041435184</v>
      </c>
      <c r="H42" s="38"/>
      <c r="I42" s="148" t="str">
        <f>IFERROR(VLOOKUP(D42,DB!A:F,6,0),"")</f>
        <v/>
      </c>
      <c r="J42" s="148" t="str">
        <f>IFERROR(VLOOKUP(D42,DB!A:G,7,0),"")</f>
        <v/>
      </c>
      <c r="K42" s="37"/>
      <c r="L42" s="148"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t="s">
        <v>28857</v>
      </c>
      <c r="E2" s="106"/>
      <c r="F2"/>
      <c r="G2" s="72">
        <f ca="1">IFERROR(NOW()-F2,"-")</f>
        <v>45987.743041435184</v>
      </c>
      <c r="H2"/>
      <c r="I2" s="124" t="str">
        <f>IFERROR(VLOOKUP(D2,DB!A:F,6,0),"")</f>
        <v>Generator-SG</v>
      </c>
      <c r="J2" s="146" t="str">
        <f>IFERROR(VLOOKUP(D2,DB!A:G,7,0),"")</f>
        <v>Vandalized</v>
      </c>
      <c r="K2" s="127"/>
      <c r="L2" s="147" t="str">
        <f>IFERROR(VLOOKUP(D2,DB!A:I,9,0),"")</f>
        <v>Latis</v>
      </c>
    </row>
    <row r="3" spans="1:16382" ht="31.5" customHeight="1">
      <c r="A3"/>
      <c r="B3"/>
      <c r="C3" s="125"/>
      <c r="D3" s="122"/>
      <c r="E3" s="106"/>
      <c r="F3"/>
      <c r="G3" s="72">
        <f ca="1">IFERROR(NOW()-F3,"-")</f>
        <v>45987.743041435184</v>
      </c>
      <c r="H3"/>
      <c r="I3" s="124" t="str">
        <f>IFERROR(VLOOKUP(D3,DB!A:F,6,0),"")</f>
        <v/>
      </c>
      <c r="J3" s="146" t="str">
        <f>IFERROR(VLOOKUP(D3,DB!A:G,7,0),"")</f>
        <v/>
      </c>
      <c r="K3" s="127"/>
      <c r="L3" s="147" t="str">
        <f>IFERROR(VLOOKUP(D3,DB!A:I,9,0),"")</f>
        <v/>
      </c>
    </row>
    <row r="4" spans="1:16382" ht="31.5" customHeight="1">
      <c r="A4"/>
      <c r="B4"/>
      <c r="C4" s="125"/>
      <c r="D4" s="122"/>
      <c r="E4" s="106"/>
      <c r="F4"/>
      <c r="G4" s="72">
        <f ca="1">IFERROR(NOW()-F4,"-")</f>
        <v>45987.743041435184</v>
      </c>
      <c r="H4"/>
      <c r="I4" s="124" t="str">
        <f>IFERROR(VLOOKUP(D4,DB!A:F,6,0),"")</f>
        <v/>
      </c>
      <c r="J4" s="146" t="str">
        <f>IFERROR(VLOOKUP(D4,DB!A:G,7,0),"")</f>
        <v/>
      </c>
      <c r="K4" s="127"/>
      <c r="L4" s="147" t="str">
        <f>IFERROR(VLOOKUP(D4,DB!A:I,9,0),"")</f>
        <v/>
      </c>
    </row>
    <row r="5" spans="1:16382" ht="31.5" customHeight="1">
      <c r="A5"/>
      <c r="B5"/>
      <c r="C5" s="125"/>
      <c r="D5" s="122"/>
      <c r="E5" s="106"/>
      <c r="F5"/>
      <c r="G5" s="72">
        <f ca="1">IFERROR(NOW()-F5,"-")</f>
        <v>45987.743041435184</v>
      </c>
      <c r="H5"/>
      <c r="I5" s="124" t="str">
        <f>IFERROR(VLOOKUP(D5,DB!A:F,6,0),"")</f>
        <v/>
      </c>
      <c r="J5" s="146" t="str">
        <f>IFERROR(VLOOKUP(D5,DB!A:G,7,0),"")</f>
        <v/>
      </c>
      <c r="K5" s="127"/>
      <c r="L5" s="147" t="str">
        <f>IFERROR(VLOOKUP(D5,DB!A:I,9,0),"")</f>
        <v/>
      </c>
    </row>
    <row r="6" spans="1:16382" ht="31.5" customHeight="1">
      <c r="A6"/>
      <c r="B6"/>
      <c r="C6" s="125"/>
      <c r="D6" s="122"/>
      <c r="E6" s="106"/>
      <c r="F6"/>
      <c r="G6" s="72">
        <f ca="1">IFERROR(NOW()-F6,"-")</f>
        <v>45987.743041435184</v>
      </c>
      <c r="H6"/>
      <c r="I6" s="124" t="str">
        <f>IFERROR(VLOOKUP(D6,DB!A:F,6,0),"")</f>
        <v/>
      </c>
      <c r="J6" s="146" t="str">
        <f>IFERROR(VLOOKUP(D6,DB!A:G,7,0),"")</f>
        <v/>
      </c>
      <c r="K6" s="127"/>
      <c r="L6" s="147" t="str">
        <f>IFERROR(VLOOKUP(D6,DB!A:I,9,0),"")</f>
        <v/>
      </c>
    </row>
    <row r="7" spans="1:16382" ht="31.5" customHeight="1">
      <c r="A7"/>
      <c r="B7"/>
      <c r="C7" s="125"/>
      <c r="D7" s="122"/>
      <c r="E7" s="106"/>
      <c r="F7"/>
      <c r="G7" s="72">
        <f ca="1">IFERROR(NOW()-F7,"-")</f>
        <v>45987.743041435184</v>
      </c>
      <c r="H7"/>
      <c r="I7" s="124" t="str">
        <f>IFERROR(VLOOKUP(D7,DB!A:F,6,0),"")</f>
        <v/>
      </c>
      <c r="J7" s="146" t="str">
        <f>IFERROR(VLOOKUP(D7,DB!A:G,7,0),"")</f>
        <v/>
      </c>
      <c r="K7" s="127"/>
      <c r="L7" s="147" t="str">
        <f>IFERROR(VLOOKUP(D7,DB!A:I,9,0),"")</f>
        <v/>
      </c>
    </row>
    <row r="8" spans="1:16382" ht="31.5" customHeight="1">
      <c r="A8" s="123"/>
      <c r="B8" s="124" t="str">
        <f>IFERROR(VLOOKUP(D8,DB!A:K,11,0),"")</f>
        <v/>
      </c>
      <c r="C8" s="125"/>
      <c r="D8" s="124"/>
      <c r="E8" s="106"/>
      <c r="F8" s="126" t="s">
        <v>39128</v>
      </c>
      <c r="G8" s="72" t="str">
        <f ca="1">IFERROR(NOW()-F8,"-")</f>
        <v>-</v>
      </c>
      <c r="H8" s="126"/>
      <c r="I8" s="150"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45987.743041435184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45987.743041435184</v>
      </c>
      <c r="H10" s="126"/>
      <c r="I10" s="124" t="str">
        <f>IFERROR(VLOOKUP(D10,DB!A:F,6,0),"")</f>
        <v/>
      </c>
      <c r="J10" s="124" t="str">
        <f>IFERROR(VLOOKUP(D10,DB!A:G,7,0),"")</f>
        <v/>
      </c>
      <c r="K10" s="127" t="s">
        <v>39128</v>
      </c>
      <c r="L10" s="128" t="str">
        <f>IFERROR(VLOOKUP(D10,DB!A:I,9,0),"")</f>
        <v/>
      </c>
    </row>
    <row r="11" spans="1:16382" ht="31.5" customHeight="1">
      <c r="A11" s="123"/>
      <c r="B11" s="124" t="str">
        <f>IFERROR(VLOOKUP(D11,DB!A:K,11,0),"")</f>
        <v/>
      </c>
      <c r="C11" s="125"/>
      <c r="D11" s="124"/>
      <c r="E11" s="106"/>
      <c r="F11" s="126"/>
      <c r="G11" s="72">
        <f ca="1">IFERROR(NOW()-F11,"-")</f>
        <v>45987.743041435184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45987.743041435184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45987.743041435184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45987.743041435184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45987.743041435184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45987.743041435184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45987.743041435184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45987.743041435184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45987.743041435184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45987.743041435184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45987.743041435184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45987.743041435184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45987.743041435184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45987.743041435184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45987.743041435184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45987.743041435184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45987.743041435184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45987.743041435184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45987.743041435184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45987.743041435184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45987.743041435184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45987.743041435184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45987.743041435184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45987.743041435184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45987.743041435184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45987.743041435184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45987.743041435184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45987.743041435184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45987.743041435184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45987.743041435184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45987.743041435184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45987.743041435184</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45987.743041435184</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