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52" documentId="120_S{2AC9BD13-BADA-5192-A53E-5A8FF88502F6}" xr6:coauthVersionLast="47" xr6:coauthVersionMax="47" xr10:uidLastSave="{6888BF11-5A22-4CED-9664-3FF53926E4A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9" l="1"/>
  <c r="J4" i="9"/>
  <c r="G4" i="9"/>
  <c r="B11" i="9"/>
  <c r="L3" i="9"/>
  <c r="J3" i="9"/>
  <c r="G3" i="9"/>
  <c r="L2" i="9"/>
  <c r="J2" i="9"/>
  <c r="I2" i="9"/>
  <c r="G2" i="9"/>
  <c r="D6" i="3"/>
  <c r="B5"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G11" i="9"/>
  <c r="I11" i="9"/>
  <c r="J11" i="9"/>
  <c r="L11" i="9"/>
  <c r="B12" i="9"/>
  <c r="G12" i="9"/>
  <c r="I12" i="9"/>
  <c r="J12" i="9"/>
  <c r="L12" i="9"/>
  <c r="B13" i="9"/>
  <c r="G13" i="9"/>
  <c r="I13" i="9"/>
  <c r="J13" i="9"/>
  <c r="L13" i="9"/>
  <c r="G5" i="9"/>
  <c r="I5" i="9"/>
  <c r="J5" i="9"/>
  <c r="L5" i="9"/>
  <c r="B6" i="9"/>
  <c r="G6" i="9"/>
  <c r="I6" i="9"/>
  <c r="J6" i="9"/>
  <c r="L6"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<sst xmlns="http://schemas.openxmlformats.org/spreadsheetml/2006/main" count="180283" uniqueCount="39125">
  <si>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</si>
  <si>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</si>
  <si>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</si>
  <si>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</si>
  <si>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</si>
  <si>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</si>
  <si>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</si>
  <si>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</si>
  <si>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</si>
  <si>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</si>
  <si>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</si>
  <si>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</si>
  <si>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</si>
  <si>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</si>
  <si>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</si>
  <si>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</si>
  <si>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</si>
  <si>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</si>
  <si>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</si>
  <si>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</si>
  <si>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</si>
  <si>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</si>
  <si>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</si>
  <si>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</si>
  <si>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</si>
  <si>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</si>
  <si>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</si>
  <si>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</si>
  <si>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</si>
  <si>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</si>
  <si>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</si>
  <si>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</si>
  <si>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</si>
  <si>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</si>
  <si>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</si>
  <si>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</si>
  <si>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</si>
  <si>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</si>
  <si>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</si>
  <si>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</si>
  <si>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</si>
  <si>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</si>
  <si>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</si>
  <si>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</si>
  <si>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</si>
  <si>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</si>
  <si>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</si>
  <si>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</si>
  <si>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</si>
  <si>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</si>
  <si>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</si>
  <si>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</si>
  <si>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</si>
  <si>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</si>
  <si>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</si>
  <si>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</si>
  <si>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</si>
  <si>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</si>
  <si>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</si>
  <si>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</si>
  <si>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</si>
  <si>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</si>
  <si>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</si>
  <si>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</si>
  <si>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</si>
  <si>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</si>
  <si>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</si>
  <si>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</si>
  <si>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</si>
  <si>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</si>
  <si>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</si>
  <si>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</si>
  <si>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</si>
  <si>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</si>
  <si>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</si>
  <si>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</si>
  <si>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</si>
  <si>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</si>
  <si>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</si>
  <si>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</si>
  <si>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</si>
  <si>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</si>
  <si>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</si>
  <si>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</si>
  <si>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</si>
  <si>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</si>
  <si>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</si>
  <si>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</si>
  <si>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</si>
  <si>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</si>
  <si>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</si>
  <si>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</si>
  <si>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</si>
  <si>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</si>
  <si>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</si>
  <si>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</si>
  <si>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</si>
  <si>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</si>
  <si>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</si>
  <si>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</si>
  <si>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</si>
  <si>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</si>
  <si>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</si>
  <si>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</si>
  <si>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</si>
  <si>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</si>
  <si>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</si>
  <si>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</si>
  <si>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</si>
  <si>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</si>
  <si>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</si>
  <si>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</si>
  <si>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</si>
  <si>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</si>
  <si>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</si>
  <si>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</si>
  <si>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</si>
  <si>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</si>
  <si>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</si>
  <si>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</si>
  <si>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</si>
  <si>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</si>
  <si>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</si>
  <si>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</si>
  <si>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</si>
  <si>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</si>
  <si>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</si>
  <si>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</si>
  <si>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</si>
  <si>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</si>
  <si>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</si>
  <si>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</si>
  <si>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</si>
  <si>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</si>
  <si>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</si>
  <si>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</si>
  <si>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</si>
  <si>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</si>
  <si>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</si>
  <si>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</si>
  <si>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</si>
  <si>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</si>
  <si>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</si>
  <si>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</si>
  <si>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</si>
  <si>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</si>
  <si>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</si>
  <si>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</si>
  <si>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</si>
  <si>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</si>
  <si>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</si>
  <si>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</si>
  <si>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</si>
  <si>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</si>
  <si>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</si>
  <si>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</si>
  <si>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</si>
  <si>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</si>
  <si>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</si>
  <si>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</si>
  <si>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</si>
  <si>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</si>
  <si>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</si>
  <si>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</si>
  <si>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</si>
  <si>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</si>
  <si>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</si>
  <si>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</si>
  <si>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</si>
  <si>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</si>
  <si>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</si>
  <si>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</si>
  <si>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</si>
  <si>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</si>
  <si>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</si>
  <si>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</si>
  <si>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</si>
  <si>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</si>
  <si>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</si>
  <si>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</si>
  <si>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</si>
  <si>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</si>
  <si>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</si>
  <si>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</si>
  <si>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</si>
  <si>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</si>
  <si>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</si>
  <si>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</si>
  <si>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</si>
  <si>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</si>
  <si>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</si>
  <si>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</si>
  <si>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</si>
  <si>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</si>
  <si>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</si>
  <si>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</si>
  <si>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</si>
  <si>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</si>
  <si>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</si>
  <si>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</si>
  <si>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</si>
  <si>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</si>
  <si>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</si>
  <si>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</si>
  <si>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</si>
  <si>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</si>
  <si>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</si>
  <si>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</si>
  <si>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</si>
  <si>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</si>
  <si>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</si>
  <si>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</si>
  <si>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</si>
  <si>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</si>
  <si>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</si>
  <si>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</si>
  <si>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</si>
  <si>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</si>
  <si>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</si>
  <si>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</si>
  <si>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</si>
  <si>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</si>
  <si>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</si>
  <si>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</si>
  <si>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</si>
  <si>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</si>
  <si>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</si>
  <si>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</si>
  <si>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</si>
  <si>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</si>
  <si>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</si>
  <si>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</si>
  <si>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</si>
  <si>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</si>
  <si>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</si>
  <si>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</si>
  <si>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</si>
  <si>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</si>
  <si>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</si>
  <si>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</si>
  <si>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</si>
  <si>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</si>
  <si>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</si>
  <si>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</si>
  <si>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</si>
  <si>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</si>
  <si>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</si>
  <si>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</si>
  <si>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</si>
  <si>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</si>
  <si>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</si>
  <si>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</si>
  <si>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</si>
  <si>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</si>
  <si>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</si>
  <si>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</si>
  <si>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</si>
  <si>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</si>
  <si>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</si>
  <si>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</si>
  <si>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</si>
  <si>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</si>
  <si>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</si>
  <si>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</si>
  <si>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</si>
  <si>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</si>
  <si>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</si>
  <si>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</si>
  <si>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</si>
  <si>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</si>
  <si>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</si>
  <si>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</si>
  <si>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</si>
  <si>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</si>
  <si>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</si>
  <si>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</si>
  <si>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</si>
  <si>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</si>
  <si>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</si>
  <si>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</si>
  <si>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</si>
  <si>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</si>
  <si>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</si>
  <si>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</si>
  <si>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</si>
  <si>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</si>
  <si>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</si>
  <si>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</si>
  <si>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</si>
  <si>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</si>
  <si>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</si>
  <si>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</si>
  <si>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</si>
  <si>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</si>
  <si>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</si>
  <si>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</si>
  <si>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</si>
  <si>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</si>
  <si>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</si>
  <si>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</si>
  <si>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</si>
  <si>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</si>
  <si>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</si>
  <si>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</si>
  <si>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</si>
  <si>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</si>
  <si>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</si>
  <si>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</si>
  <si>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</si>
  <si>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</si>
  <si>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</si>
  <si>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</si>
  <si>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</si>
  <si>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</si>
  <si>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</si>
  <si>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</si>
  <si>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</si>
  <si>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</si>
  <si>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</si>
  <si>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</si>
  <si>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</si>
  <si>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</si>
  <si>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</si>
  <si>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</si>
  <si>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</si>
  <si>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</si>
  <si>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</si>
  <si>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</si>
  <si>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</si>
  <si>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</si>
  <si>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</si>
  <si>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</si>
  <si>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</si>
  <si>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</si>
  <si>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</si>
  <si>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</si>
  <si>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</si>
  <si>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</si>
  <si>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</si>
  <si>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</si>
  <si>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</si>
  <si>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</si>
  <si>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</si>
  <si>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</si>
  <si>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</si>
  <si>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</si>
  <si>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</si>
  <si>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</si>
  <si>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</si>
  <si>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</si>
  <si>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</si>
  <si>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</si>
  <si>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</si>
  <si>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</si>
  <si>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</si>
  <si>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</si>
  <si>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</si>
  <si>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</si>
  <si>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</si>
  <si>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</si>
  <si>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</si>
  <si>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</si>
  <si>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</si>
  <si>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</si>
  <si>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</si>
  <si>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</si>
  <si>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</si>
  <si>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</si>
  <si>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</si>
  <si>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</si>
  <si>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</si>
  <si>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</si>
  <si>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</si>
  <si>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</si>
  <si>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</si>
  <si>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</si>
  <si>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</si>
  <si>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</si>
  <si>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</si>
  <si>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</si>
  <si>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</si>
  <si>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</si>
  <si>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</si>
  <si>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</si>
  <si>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</si>
  <si>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</si>
  <si>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</si>
  <si>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</si>
  <si>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</si>
  <si>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</si>
  <si>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</si>
  <si>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</si>
  <si>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</si>
  <si>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</si>
  <si>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</si>
  <si>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</si>
  <si>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</si>
  <si>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</si>
  <si>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</si>
  <si>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</si>
  <si>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</si>
  <si>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</si>
  <si>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</si>
  <si>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</si>
  <si>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</si>
  <si>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</si>
  <si>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</si>
  <si>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</si>
  <si>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</si>
  <si>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</si>
  <si>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</si>
  <si>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</si>
  <si>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</si>
  <si>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</si>
  <si>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</si>
  <si>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</si>
  <si>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</si>
  <si>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</si>
  <si>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</si>
  <si>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</si>
  <si>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</si>
  <si>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</si>
  <si>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</si>
  <si>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</si>
  <si>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</si>
  <si>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</si>
  <si>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</si>
  <si>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</si>
  <si>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</si>
  <si>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</si>
  <si>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</si>
  <si>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</si>
  <si>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</si>
  <si>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</si>
  <si>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</si>
  <si>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</si>
  <si>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</si>
  <si>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</si>
  <si>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</si>
  <si>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</si>
  <si>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</si>
  <si>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</si>
  <si>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</si>
  <si>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</si>
  <si>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</si>
  <si>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</si>
  <si>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</si>
  <si>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</si>
  <si>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</si>
  <si>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</si>
  <si>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</si>
  <si>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</si>
  <si>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</si>
  <si>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</si>
  <si>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</si>
  <si>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</si>
  <si>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</si>
  <si>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</si>
  <si>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</si>
  <si>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</si>
  <si>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</si>
  <si>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</si>
  <si>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</si>
  <si>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</si>
  <si>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</si>
  <si>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</si>
  <si>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</si>
  <si>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</si>
  <si>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</si>
  <si>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</si>
  <si>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</si>
  <si>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</si>
  <si>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</si>
  <si>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</si>
  <si>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</si>
  <si>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</si>
  <si>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</si>
  <si>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</si>
  <si>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</si>
  <si>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</si>
  <si>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</si>
  <si>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</si>
  <si>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</si>
  <si>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</si>
  <si>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</si>
  <si>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</si>
  <si>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</si>
  <si>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</si>
  <si>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</si>
  <si>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</si>
  <si>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</si>
  <si>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</si>
  <si>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</si>
  <si>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</si>
  <si>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</si>
  <si>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</si>
  <si>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</si>
  <si>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</si>
  <si>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</si>
  <si>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</si>
  <si>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</si>
  <si>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</si>
  <si>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</si>
  <si>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</si>
  <si>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</si>
  <si>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</si>
  <si>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</si>
  <si>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</si>
  <si>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</si>
  <si>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</si>
  <si>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</si>
  <si>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</si>
  <si>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</si>
  <si>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</si>
  <si>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</si>
  <si>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</si>
  <si>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</si>
  <si>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</si>
  <si>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</si>
  <si>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</si>
  <si>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</si>
  <si>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</si>
  <si>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</si>
  <si>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</si>
  <si>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</si>
  <si>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</si>
  <si>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</si>
  <si>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</si>
  <si>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</si>
  <si>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</si>
  <si>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</si>
  <si>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</si>
  <si>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</si>
  <si>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</si>
  <si>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</si>
  <si>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</si>
  <si>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</si>
  <si>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</si>
  <si>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</si>
  <si>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</si>
  <si>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</si>
  <si>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</si>
  <si>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</si>
  <si>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</si>
  <si>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</si>
  <si>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</si>
  <si>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</si>
  <si>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</si>
  <si>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</si>
  <si>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</si>
  <si>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</si>
  <si>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</si>
  <si>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</si>
  <si>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</si>
  <si>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</si>
  <si>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</si>
  <si>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</si>
  <si>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</si>
  <si>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</si>
  <si>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</si>
  <si>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</si>
  <si>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</si>
  <si>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</si>
  <si>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</si>
  <si>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</si>
  <si>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</si>
  <si>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</si>
  <si>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</si>
  <si>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</si>
  <si>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</si>
  <si>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</si>
  <si>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</si>
  <si>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</si>
  <si>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</si>
  <si>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</si>
  <si>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</si>
  <si>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</si>
  <si>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</si>
  <si>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</si>
  <si>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</si>
  <si>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</si>
  <si>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</si>
  <si>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</si>
  <si>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</si>
  <si>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</si>
  <si>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</si>
  <si>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</si>
  <si>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</si>
  <si>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</si>
  <si>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</si>
  <si>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</si>
  <si>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</si>
  <si>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</si>
  <si>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</si>
  <si>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</si>
  <si>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</si>
  <si>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</si>
  <si>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</si>
  <si>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</si>
  <si>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</si>
  <si>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</si>
  <si>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</si>
  <si>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</si>
  <si>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</si>
  <si>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</si>
  <si>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</si>
  <si>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</si>
  <si>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</si>
  <si>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</si>
  <si>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</si>
  <si>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</si>
  <si>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</si>
  <si>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</si>
  <si>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</si>
  <si>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</si>
  <si>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</si>
  <si>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</si>
  <si>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</si>
  <si>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</si>
  <si>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</si>
  <si>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</si>
  <si>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</si>
  <si>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</si>
  <si>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</si>
  <si>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</si>
  <si>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</si>
  <si>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</si>
  <si>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</si>
  <si>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</si>
  <si>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</si>
  <si>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</si>
  <si>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</si>
  <si>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</si>
  <si>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</si>
  <si>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</si>
  <si>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</si>
  <si>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</si>
  <si>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</si>
  <si>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</si>
  <si>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</si>
  <si>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</si>
  <si>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</si>
  <si>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</si>
  <si>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</si>
  <si>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</si>
  <si>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</si>
  <si>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</si>
  <si>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</si>
  <si>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</si>
  <si>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</si>
  <si>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</si>
  <si>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</si>
  <si>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</si>
  <si>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</si>
  <si>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</si>
  <si>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</si>
  <si>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</si>
  <si>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</si>
  <si>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</si>
  <si>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</si>
  <si>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</si>
  <si>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</si>
  <si>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</si>
  <si>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</si>
  <si>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</si>
  <si>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</si>
  <si>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</si>
  <si>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</si>
  <si>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</si>
  <si>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</si>
  <si>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</si>
  <si>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</si>
  <si>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</si>
  <si>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</si>
  <si>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</si>
  <si>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</si>
  <si>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</si>
  <si>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</si>
  <si>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</si>
  <si>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</si>
  <si>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</si>
  <si>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</si>
  <si>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</si>
  <si>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</si>
  <si>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</si>
  <si>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</si>
  <si>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</si>
  <si>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</si>
  <si>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</si>
  <si>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</si>
  <si>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</si>
  <si>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</si>
  <si>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</si>
  <si>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</si>
  <si>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</si>
  <si>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</si>
  <si>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</si>
  <si>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</si>
  <si>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</si>
  <si>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</si>
  <si>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</si>
  <si>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</si>
  <si>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</si>
  <si>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</si>
  <si>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</si>
  <si>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</si>
  <si>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</si>
  <si>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</si>
  <si>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</si>
  <si>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</si>
  <si>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</si>
  <si>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</si>
  <si>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</si>
  <si>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</si>
  <si>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</si>
  <si>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</si>
  <si>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</si>
  <si>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</si>
  <si>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</si>
  <si>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</si>
  <si>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</si>
  <si>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</si>
  <si>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</si>
  <si>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</si>
  <si>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</si>
  <si>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</si>
  <si>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</si>
  <si>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</si>
  <si>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</si>
  <si>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</si>
  <si>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</si>
  <si>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</si>
  <si>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</si>
  <si>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</si>
  <si>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</si>
  <si>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</si>
  <si>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</si>
  <si>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</si>
  <si>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</si>
  <si>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</si>
  <si>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</si>
  <si>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</si>
  <si>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</si>
  <si>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</si>
  <si>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</si>
  <si>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</si>
  <si>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</si>
  <si>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</si>
  <si>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</si>
  <si>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</si>
  <si>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</si>
  <si>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</si>
  <si>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</si>
  <si>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</si>
  <si>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</si>
  <si>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</si>
  <si>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</si>
  <si>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</si>
  <si>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</si>
  <si>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</si>
  <si>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</si>
  <si>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</si>
  <si>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</si>
  <si>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</si>
  <si>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</si>
  <si>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</si>
  <si>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</si>
  <si>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</si>
  <si>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</si>
  <si>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</si>
  <si>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</si>
  <si>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</si>
  <si>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</si>
  <si>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</si>
  <si>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</si>
  <si>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</si>
  <si>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</si>
  <si>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</si>
  <si>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</si>
  <si>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</si>
  <si>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</si>
  <si>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</si>
  <si>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</si>
  <si>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</si>
  <si>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</si>
  <si>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</si>
  <si>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</si>
  <si>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</si>
  <si>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</si>
  <si>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</si>
  <si>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</si>
  <si>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</si>
  <si>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</si>
  <si>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</si>
  <si>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</si>
  <si>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</si>
  <si>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</si>
  <si>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</si>
  <si>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</si>
  <si>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</si>
  <si>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</si>
  <si>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</si>
  <si>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</si>
  <si>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</si>
  <si>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</si>
  <si>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</si>
  <si>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</si>
  <si>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</si>
  <si>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</si>
  <si>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</si>
  <si>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</si>
  <si>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</si>
  <si>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</si>
  <si>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</si>
  <si>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</si>
  <si>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</si>
  <si>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</si>
  <si>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</si>
  <si>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</si>
  <si>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</si>
  <si>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</si>
  <si>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</si>
  <si>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</si>
  <si>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</si>
  <si>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</si>
  <si>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</si>
  <si>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</si>
  <si>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</si>
  <si>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</si>
  <si>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</si>
  <si>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</si>
  <si>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</si>
  <si>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</si>
  <si>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</si>
  <si>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</si>
  <si>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</si>
  <si>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</si>
  <si>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</si>
  <si>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</si>
  <si>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</si>
  <si>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</si>
  <si>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</si>
  <si>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</si>
  <si>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</si>
  <si>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</si>
  <si>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</si>
  <si>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</si>
  <si>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</si>
  <si>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</si>
  <si>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</si>
  <si>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</si>
  <si>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</si>
  <si>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</si>
  <si>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</si>
  <si>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</si>
  <si>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</si>
  <si>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</si>
  <si>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</si>
  <si>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</si>
  <si>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</si>
  <si>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</si>
  <si>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</si>
  <si>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</si>
  <si>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</si>
  <si>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</si>
  <si>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</si>
  <si>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</si>
  <si>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</si>
  <si>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</si>
  <si>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</si>
  <si>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</si>
  <si>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</si>
  <si>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</si>
  <si>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</si>
  <si>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</si>
  <si>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</si>
  <si>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</si>
  <si>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</si>
  <si>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</si>
  <si>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</si>
  <si>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</si>
  <si>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</si>
  <si>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</si>
  <si>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</si>
  <si>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</si>
  <si>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</si>
  <si>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</si>
  <si>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</si>
  <si>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</si>
  <si>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</si>
  <si>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</si>
  <si>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</si>
  <si>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</si>
  <si>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</si>
  <si>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</si>
  <si>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</si>
  <si>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</si>
  <si>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</si>
  <si>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</si>
  <si>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</si>
  <si>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</si>
  <si>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</si>
  <si>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</si>
  <si>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</si>
  <si>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</si>
  <si>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</si>
  <si>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</si>
  <si>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</si>
  <si>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</si>
  <si>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</si>
  <si>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</si>
  <si>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</si>
  <si>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</si>
  <si>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</si>
  <si>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</si>
  <si>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</si>
  <si>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</si>
  <si>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</si>
  <si>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</si>
  <si>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</si>
  <si>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</si>
  <si>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</si>
  <si>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</si>
  <si>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</si>
  <si>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</si>
  <si>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</si>
  <si>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</si>
  <si>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</si>
  <si>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</si>
  <si>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</si>
  <si>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</si>
  <si>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</si>
  <si>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</si>
  <si>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</si>
  <si>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</si>
  <si>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</si>
  <si>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</si>
  <si>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</si>
  <si>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</si>
  <si>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</si>
  <si>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</si>
  <si>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</si>
  <si>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</si>
  <si>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</si>
  <si>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</si>
  <si>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</si>
  <si>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</si>
  <si>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</si>
  <si>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</si>
  <si>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</si>
  <si>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</si>
  <si>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</si>
  <si>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</si>
  <si>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</si>
  <si>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</si>
  <si>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</si>
  <si>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</si>
  <si>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</si>
  <si>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</si>
  <si>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</si>
  <si>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</si>
  <si>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</si>
  <si>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</si>
  <si>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</si>
  <si>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</si>
  <si>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</si>
  <si>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</si>
  <si>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</si>
  <si>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</si>
  <si>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</si>
  <si>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</si>
  <si>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</si>
  <si>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</si>
  <si>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</si>
  <si>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</si>
  <si>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</si>
  <si>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</si>
  <si>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</si>
  <si>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</si>
  <si>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</si>
  <si>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</si>
  <si>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</si>
  <si>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</si>
  <si>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</si>
  <si>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</si>
  <si>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</si>
  <si>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</si>
  <si>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</si>
  <si>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</si>
  <si>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</si>
  <si>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</si>
  <si>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</si>
  <si>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</si>
  <si>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</si>
  <si>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</si>
  <si>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</si>
  <si>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</si>
  <si>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</si>
  <si>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</si>
  <si>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</si>
  <si>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</si>
  <si>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</si>
  <si>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</si>
  <si>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</si>
  <si>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</si>
  <si>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</si>
  <si>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</si>
  <si>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</si>
  <si>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</si>
  <si>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</si>
  <si>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</si>
  <si>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</si>
  <si>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</si>
  <si>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</si>
  <si>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</si>
  <si>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</si>
  <si>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</si>
  <si>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</si>
  <si>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</si>
  <si>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</si>
  <si>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</si>
  <si>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</si>
  <si>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</si>
  <si>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</si>
  <si>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</si>
  <si>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</si>
  <si>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</si>
  <si>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</si>
  <si>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</si>
  <si>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</si>
  <si>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</si>
  <si>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</si>
  <si>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</si>
  <si>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</si>
  <si>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</si>
  <si>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</si>
  <si>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</si>
  <si>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</si>
  <si>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</si>
  <si>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</si>
  <si>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</si>
  <si>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</si>
  <si>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</si>
  <si>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</si>
  <si>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</si>
  <si>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</si>
  <si>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</si>
  <si>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</si>
  <si>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</si>
  <si>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</si>
  <si>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</si>
  <si>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</si>
  <si>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</si>
  <si>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</si>
  <si>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</si>
  <si>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</si>
  <si>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</si>
  <si>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</si>
  <si>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</si>
  <si>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</si>
  <si>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</si>
  <si>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</si>
  <si>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</si>
  <si>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</si>
  <si>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</si>
  <si>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</si>
  <si>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</si>
  <si>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</si>
  <si>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</si>
  <si>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</si>
  <si>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</si>
  <si>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</si>
  <si>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</si>
  <si>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</si>
  <si>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</si>
  <si>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</si>
  <si>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</si>
  <si>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</si>
  <si>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</si>
  <si>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</si>
  <si>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</si>
  <si>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</si>
  <si>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</si>
  <si>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</si>
  <si>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</si>
  <si>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</si>
  <si>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</si>
  <si>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</si>
  <si>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</si>
  <si>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</si>
  <si>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</si>
  <si>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</si>
  <si>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</si>
  <si>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</si>
  <si>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</si>
  <si>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</si>
  <si>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</si>
  <si>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</si>
  <si>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</si>
  <si>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</si>
  <si>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</si>
  <si>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</si>
  <si>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</si>
  <si>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</si>
  <si>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</si>
  <si>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</si>
  <si>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</si>
  <si>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</si>
  <si>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</si>
  <si>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</si>
  <si>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</si>
  <si>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</si>
  <si>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</si>
  <si>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</si>
  <si>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</si>
  <si>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</si>
  <si>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</si>
  <si>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</si>
  <si>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</si>
  <si>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</si>
  <si>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</si>
  <si>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</si>
  <si>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</si>
  <si>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</si>
  <si>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</si>
  <si>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</si>
  <si>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</si>
  <si>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</si>
  <si>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</si>
  <si>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</si>
  <si>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</si>
  <si>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</si>
  <si>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</si>
  <si>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</si>
  <si>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</si>
  <si>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</si>
  <si>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</si>
  <si>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</si>
  <si>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</si>
  <si>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</si>
  <si>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</si>
  <si>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</si>
  <si>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</si>
  <si>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</si>
  <si>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</si>
  <si>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</si>
  <si>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</si>
  <si>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</si>
  <si>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</si>
  <si>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</si>
  <si>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</si>
  <si>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</si>
  <si>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</si>
  <si>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</si>
  <si>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</si>
  <si>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</si>
  <si>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</si>
  <si>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</si>
  <si>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</si>
  <si>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</si>
  <si>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</si>
  <si>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</si>
  <si>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</si>
  <si>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</si>
  <si>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</si>
  <si>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</si>
  <si>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</si>
  <si>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</si>
  <si>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</si>
  <si>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</si>
  <si>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</si>
  <si>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</si>
  <si>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</si>
  <si>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</si>
  <si>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</si>
  <si>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</si>
  <si>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</si>
  <si>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</si>
  <si>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</si>
  <si>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</si>
  <si>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</si>
  <si>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</si>
  <si>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</si>
  <si>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</si>
  <si>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</si>
  <si>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</si>
  <si>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</si>
  <si>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</si>
  <si>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</si>
  <si>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</si>
  <si>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</si>
  <si>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</si>
  <si>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</si>
  <si>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</si>
  <si>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</si>
  <si>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</si>
  <si>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</si>
  <si>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</si>
  <si>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</si>
  <si>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</si>
  <si>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</si>
  <si>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</si>
  <si>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</si>
  <si>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</si>
  <si>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</si>
  <si>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</si>
  <si>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</si>
  <si>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</si>
  <si>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</si>
  <si>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</si>
  <si>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</si>
  <si>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</si>
  <si>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</si>
  <si>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</si>
  <si>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</si>
  <si>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</si>
  <si>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</si>
  <si>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</si>
  <si>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</si>
  <si>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</si>
  <si>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</si>
  <si>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</si>
  <si>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</si>
  <si>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</si>
  <si>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</si>
  <si>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</si>
  <si>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</si>
  <si>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</si>
  <si>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</si>
  <si>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</si>
  <si>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</si>
  <si>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</si>
  <si>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</si>
  <si>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</si>
  <si>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</si>
  <si>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</si>
  <si>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</si>
  <si>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</si>
  <si>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</si>
  <si>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</si>
  <si>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</si>
  <si>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</si>
  <si>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</si>
  <si>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</si>
  <si>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</si>
  <si>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</si>
  <si>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</si>
  <si>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</si>
  <si>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</si>
  <si>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</si>
  <si>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</si>
  <si>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</si>
  <si>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</si>
  <si>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</si>
  <si>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</si>
  <si>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</si>
  <si>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</si>
  <si>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</si>
  <si>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</si>
  <si>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</si>
  <si>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</si>
  <si>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</si>
  <si>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</si>
  <si>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</si>
  <si>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</si>
  <si>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</si>
  <si>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</si>
  <si>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</si>
  <si>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</si>
  <si>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</si>
  <si>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</si>
  <si>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</si>
  <si>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</si>
  <si>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</si>
  <si>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</si>
  <si>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</si>
  <si>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</si>
  <si>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</si>
  <si>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</si>
  <si>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</si>
  <si>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</si>
  <si>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</si>
  <si>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</si>
  <si>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</si>
  <si>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</si>
  <si>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</si>
  <si>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</si>
  <si>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</si>
  <si>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</si>
  <si>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</si>
  <si>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</si>
  <si>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</si>
  <si>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</si>
  <si>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</si>
  <si>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</si>
  <si>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</si>
  <si>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</si>
  <si>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</si>
  <si>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</si>
  <si>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</si>
  <si>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</si>
  <si>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</si>
  <si>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</si>
  <si>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</si>
  <si>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</si>
  <si>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</si>
  <si>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</si>
  <si>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</si>
  <si>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</si>
  <si>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</si>
  <si>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</si>
  <si>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</si>
  <si>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</si>
  <si>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</si>
  <si>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</si>
  <si>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</si>
  <si>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</si>
  <si>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</si>
  <si>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</si>
  <si>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</si>
  <si>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</si>
  <si>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</si>
  <si>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</si>
  <si>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</si>
  <si>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</si>
  <si>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</si>
  <si>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</si>
  <si>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</si>
  <si>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</si>
  <si>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</si>
  <si>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</si>
  <si>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</si>
  <si>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</si>
  <si>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</si>
  <si>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</si>
  <si>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</si>
  <si>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</si>
  <si>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</si>
  <si>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</si>
  <si>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</si>
  <si>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</si>
  <si>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</si>
  <si>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</si>
  <si>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</si>
  <si>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</si>
  <si>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</si>
  <si>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</si>
  <si>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</si>
  <si>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</si>
  <si>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</si>
  <si>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</si>
  <si>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</si>
  <si>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</si>
  <si>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</si>
  <si>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</si>
  <si>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</si>
  <si>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</si>
  <si>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</si>
  <si>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</si>
  <si>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</si>
  <si>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</si>
  <si>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</si>
  <si>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</si>
  <si>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</si>
  <si>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</si>
  <si>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</si>
  <si>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</si>
  <si>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</si>
  <si>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</si>
  <si>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</si>
  <si>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</si>
  <si>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</si>
  <si>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</si>
  <si>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</si>
  <si>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</si>
  <si>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</si>
  <si>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</si>
  <si>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</si>
  <si>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</si>
  <si>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</si>
  <si>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</si>
  <si>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</si>
  <si>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</si>
  <si>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</si>
  <si>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</si>
  <si>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</si>
  <si>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</si>
  <si>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</si>
  <si>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</si>
  <si>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</si>
  <si>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</si>
  <si>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</si>
  <si>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</si>
  <si>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</si>
  <si>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</si>
  <si>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</si>
  <si>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</si>
  <si>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</si>
  <si>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</si>
  <si>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</si>
  <si>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</si>
  <si>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</si>
  <si>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</si>
  <si>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</si>
  <si>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</si>
  <si>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</si>
  <si>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</si>
  <si>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</si>
  <si>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</si>
  <si>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</si>
  <si>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</si>
  <si>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</si>
  <si>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</si>
  <si>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</si>
  <si>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</si>
  <si>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</si>
  <si>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</si>
  <si>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</si>
  <si>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</si>
  <si>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</si>
  <si>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</si>
  <si>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</si>
  <si>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</si>
  <si>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</si>
  <si>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</si>
  <si>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</si>
  <si>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</si>
  <si>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</si>
  <si>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</si>
  <si>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</si>
  <si>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</si>
  <si>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</si>
  <si>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</si>
  <si>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</si>
  <si>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</si>
  <si>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</si>
  <si>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</si>
  <si>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</si>
  <si>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</si>
  <si>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</si>
  <si>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</si>
  <si>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</si>
  <si>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</si>
  <si>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</si>
  <si>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</si>
  <si>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</si>
  <si>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</si>
  <si>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</si>
  <si>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</si>
  <si>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</si>
  <si>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</si>
  <si>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</si>
  <si>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</si>
  <si>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</si>
  <si>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</si>
  <si>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</si>
  <si>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</si>
  <si>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</si>
  <si>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</si>
  <si>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</si>
  <si>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</si>
  <si>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</si>
  <si>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</si>
  <si>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</si>
  <si>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</si>
  <si>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</si>
  <si>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</si>
  <si>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</si>
  <si>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</si>
  <si>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</si>
  <si>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</si>
  <si>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</si>
  <si>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</si>
  <si>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</si>
  <si>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</si>
  <si>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</si>
  <si>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</si>
  <si>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</si>
  <si>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</si>
  <si>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</si>
  <si>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</si>
  <si>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</si>
  <si>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</si>
  <si>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</si>
  <si>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</si>
  <si>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</si>
  <si>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</si>
  <si>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</si>
  <si>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</si>
  <si>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</si>
  <si>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</si>
  <si>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</si>
  <si>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</si>
  <si>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</si>
  <si>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</si>
  <si>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</si>
  <si>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</si>
  <si>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</si>
  <si>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</si>
  <si>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</si>
  <si>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</si>
  <si>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</si>
  <si>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</si>
  <si>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</si>
  <si>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</si>
  <si>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</si>
  <si>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</si>
  <si>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</si>
  <si>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</si>
  <si>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</si>
  <si>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</si>
  <si>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</si>
  <si>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</si>
  <si>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</si>
  <si>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</si>
  <si>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</si>
  <si>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</si>
  <si>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</si>
  <si>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</si>
  <si>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</si>
  <si>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</si>
  <si>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</si>
  <si>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</si>
  <si>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</si>
  <si>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</si>
  <si>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</si>
  <si>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</si>
  <si>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</si>
  <si>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</si>
  <si>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</si>
  <si>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</si>
  <si>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</si>
  <si>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</si>
  <si>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</si>
  <si>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</si>
  <si>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</si>
  <si>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</si>
  <si>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</si>
  <si>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</si>
  <si>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</si>
  <si>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</si>
  <si>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</si>
  <si>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</si>
  <si>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</si>
  <si>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</si>
  <si>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</si>
  <si>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</si>
  <si>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</si>
  <si>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</si>
  <si>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</si>
  <si>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</si>
  <si>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</si>
  <si>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</si>
  <si>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</si>
  <si>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</si>
  <si>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</si>
  <si>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</si>
  <si>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</si>
  <si>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</si>
  <si>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</si>
  <si>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</si>
  <si>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</si>
  <si>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</si>
  <si>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</si>
  <si>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</si>
  <si>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</si>
  <si>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</si>
  <si>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</si>
  <si>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</si>
  <si>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</si>
  <si>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</si>
  <si>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</si>
  <si>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</si>
  <si>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</si>
  <si>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</si>
  <si>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</si>
  <si>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</si>
  <si>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</si>
  <si>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</si>
  <si>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</si>
  <si>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</si>
  <si>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</si>
  <si>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</si>
  <si>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</si>
  <si>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</si>
  <si>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</si>
  <si>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</si>
  <si>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</si>
  <si>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</si>
  <si>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</si>
  <si>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</si>
  <si>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</si>
  <si>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</si>
  <si>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</si>
  <si>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</si>
  <si>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</si>
  <si>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</si>
  <si>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</si>
  <si>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</si>
  <si>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</si>
  <si>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</si>
  <si>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</si>
  <si>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</si>
  <si>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</si>
  <si>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</si>
  <si>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</si>
  <si>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</si>
  <si>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</si>
  <si>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</si>
  <si>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</si>
  <si>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</si>
  <si>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</si>
  <si>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</si>
  <si>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</si>
  <si>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</si>
  <si>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</si>
  <si>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</si>
  <si>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</si>
  <si>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</si>
  <si>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</si>
  <si>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</si>
  <si>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</si>
  <si>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</si>
  <si>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</si>
  <si>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</si>
  <si>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</si>
  <si>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</si>
  <si>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</si>
  <si>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</si>
  <si>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</si>
  <si>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</si>
  <si>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</si>
  <si>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</si>
  <si>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</si>
  <si>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</si>
  <si>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</si>
  <si>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</si>
  <si>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</si>
  <si>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</si>
  <si>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</si>
  <si>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</si>
  <si>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</si>
  <si>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</si>
  <si>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</si>
  <si>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</si>
  <si>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</si>
  <si>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</si>
  <si>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</si>
  <si>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</si>
  <si>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</si>
  <si>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</si>
  <si>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</si>
  <si>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</si>
  <si>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</si>
  <si>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</si>
  <si>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</si>
  <si>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</si>
  <si>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</si>
  <si>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</si>
  <si>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</si>
  <si>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</si>
  <si>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</si>
  <si>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</si>
  <si>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</si>
  <si>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</si>
  <si>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</si>
  <si>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</si>
  <si>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</si>
  <si>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</si>
  <si>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</si>
  <si>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</si>
  <si>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</si>
  <si>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</si>
  <si>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</si>
  <si>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</si>
  <si>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</si>
  <si>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</si>
  <si>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</si>
  <si>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</si>
  <si>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</si>
  <si>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</si>
  <si>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</si>
  <si>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</si>
  <si>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</si>
  <si>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</si>
  <si>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</si>
  <si>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</si>
  <si>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</si>
  <si>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</si>
  <si>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</si>
  <si>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</si>
  <si>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</si>
  <si>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</si>
  <si>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</si>
  <si>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</si>
  <si>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</si>
  <si>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</si>
  <si>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</si>
  <si>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</si>
  <si>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</si>
  <si>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</si>
  <si>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</si>
  <si>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</si>
  <si>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</si>
  <si>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</si>
  <si>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</si>
  <si>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</si>
  <si>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</si>
  <si>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</si>
  <si>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</si>
  <si>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</si>
  <si>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</si>
  <si>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</si>
  <si>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</si>
  <si>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</si>
  <si>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</si>
  <si>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</si>
  <si>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</si>
  <si>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</si>
  <si>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</si>
  <si>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</si>
  <si>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</si>
  <si>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</si>
  <si>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</si>
  <si>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</si>
  <si>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</si>
  <si>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</si>
  <si>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</si>
  <si>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</si>
  <si>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</si>
  <si>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</si>
  <si>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</si>
  <si>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</si>
  <si>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</si>
  <si>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</si>
  <si>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</si>
  <si>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</si>
  <si>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</si>
  <si>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</si>
  <si>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</si>
  <si>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</si>
  <si>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</si>
  <si>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</si>
  <si>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</si>
  <si>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</si>
  <si>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</si>
  <si>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</si>
  <si>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</si>
  <si>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</si>
  <si>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</si>
  <si>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</si>
  <si>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</si>
  <si>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</si>
  <si>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</si>
  <si>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</si>
  <si>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</si>
  <si>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</si>
  <si>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</si>
  <si>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</si>
  <si>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</si>
  <si>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</si>
  <si>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</si>
  <si>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</si>
  <si>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</si>
  <si>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</si>
  <si>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</si>
  <si>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</si>
  <si>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</si>
  <si>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</si>
  <si>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</si>
  <si>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</si>
  <si>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</si>
  <si>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</si>
  <si>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</si>
  <si>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</si>
  <si>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</si>
  <si>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</si>
  <si>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</si>
  <si>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</si>
  <si>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</si>
  <si>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</si>
  <si>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</si>
  <si>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</si>
  <si>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</si>
  <si>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</si>
  <si>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</si>
  <si>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</si>
  <si>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</si>
  <si>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</si>
  <si>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</si>
  <si>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</si>
  <si>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</si>
  <si>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</si>
  <si>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</si>
  <si>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</si>
  <si>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</si>
  <si>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</si>
  <si>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</si>
  <si>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</si>
  <si>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</si>
  <si>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</si>
  <si>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</si>
  <si>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</si>
  <si>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</si>
  <si>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</si>
  <si>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</si>
  <si>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</si>
  <si>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</si>
  <si>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</si>
  <si>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</si>
  <si>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</si>
  <si>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</si>
  <si>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</si>
  <si>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</si>
  <si>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</si>
  <si>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</si>
  <si>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</si>
  <si>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</si>
  <si>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</si>
  <si>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</si>
  <si>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</si>
  <si>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</si>
  <si>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</si>
  <si>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</si>
  <si>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</si>
  <si>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</si>
  <si>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</si>
  <si>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</si>
  <si>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</si>
  <si>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</si>
  <si>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</si>
  <si>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</si>
  <si>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</si>
  <si>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</si>
  <si>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</si>
  <si>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</si>
  <si>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</si>
  <si>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</si>
  <si>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</si>
  <si>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</si>
  <si>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</si>
  <si>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</si>
  <si>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</si>
  <si>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</si>
  <si>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</si>
  <si>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</si>
  <si>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</si>
  <si>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</si>
  <si>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</si>
  <si>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</si>
  <si>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</si>
  <si>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</si>
  <si>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</si>
  <si>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</si>
  <si>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</si>
  <si>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</si>
  <si>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</si>
  <si>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</si>
  <si>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</si>
  <si>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</si>
  <si>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</si>
  <si>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</si>
  <si>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</si>
  <si>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</si>
  <si>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</si>
  <si>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</si>
  <si>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</si>
  <si>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</si>
  <si>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</si>
  <si>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</si>
  <si>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</si>
  <si>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</si>
  <si>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</si>
  <si>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</si>
  <si>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</si>
  <si>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</si>
  <si>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</si>
  <si>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</si>
  <si>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</si>
  <si>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</si>
  <si>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</si>
  <si>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</si>
  <si>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</si>
  <si>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</si>
  <si>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</si>
  <si>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</si>
  <si>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</si>
  <si>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</si>
  <si>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</si>
  <si>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</si>
  <si>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</si>
  <si>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</si>
  <si>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</si>
  <si>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</si>
  <si>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</si>
  <si>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</si>
  <si>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</si>
  <si>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</si>
  <si>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</si>
  <si>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</si>
  <si>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</si>
  <si>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</si>
  <si>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</si>
  <si>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</si>
  <si>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</si>
  <si>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</si>
  <si>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</si>
  <si>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</si>
  <si>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</si>
  <si>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</si>
  <si>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</si>
  <si>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</si>
  <si>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</si>
  <si>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</si>
  <si>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</si>
  <si>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</si>
  <si>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</si>
  <si>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</si>
  <si>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</si>
  <si>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</si>
  <si>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</si>
  <si>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</si>
  <si>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</si>
  <si>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</si>
  <si>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</si>
  <si>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</si>
  <si>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</si>
  <si>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</si>
  <si>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</si>
  <si>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</si>
  <si>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</si>
  <si>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</si>
  <si>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</si>
  <si>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</si>
  <si>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</si>
  <si>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</si>
  <si>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</si>
  <si>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</si>
  <si>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</si>
  <si>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</si>
  <si>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</si>
  <si>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</si>
  <si>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</si>
  <si>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</si>
  <si>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</si>
  <si>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</si>
  <si>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</si>
  <si>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</si>
  <si>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</si>
  <si>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</si>
  <si>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</si>
  <si>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</si>
  <si>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</si>
  <si>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</si>
  <si>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</si>
  <si>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</si>
  <si>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</si>
  <si>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</si>
  <si>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</si>
  <si>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</si>
  <si>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</si>
  <si>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</si>
  <si>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</si>
  <si>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</si>
  <si>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</si>
  <si>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</si>
  <si>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</si>
  <si>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</si>
  <si>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</si>
  <si>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</si>
  <si>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</si>
  <si>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</si>
  <si>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</si>
  <si>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</si>
  <si>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</si>
  <si>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</si>
  <si>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</si>
  <si>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</si>
  <si>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</si>
  <si>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</si>
  <si>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</si>
  <si>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</si>
  <si>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</si>
  <si>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</si>
  <si>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</si>
  <si>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</si>
  <si>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</si>
  <si>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</si>
  <si>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</si>
  <si>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</si>
  <si>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</si>
  <si>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</si>
  <si>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</si>
  <si>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</si>
  <si>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</si>
  <si>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</si>
  <si>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</si>
  <si>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</si>
  <si>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</si>
  <si>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</si>
  <si>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</si>
  <si>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</si>
  <si>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</si>
  <si>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</si>
  <si>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</si>
  <si>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</si>
  <si>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</si>
  <si>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</si>
  <si>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</si>
  <si>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</si>
  <si>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</si>
  <si>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</si>
  <si>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</si>
  <si>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</si>
  <si>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</si>
  <si>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</si>
  <si>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</si>
  <si>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</si>
  <si>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</si>
  <si>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</si>
  <si>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</si>
  <si>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</si>
  <si>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</si>
  <si>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</si>
  <si>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</si>
  <si>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</si>
  <si>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</si>
  <si>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</si>
  <si>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</si>
  <si>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</si>
  <si>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</si>
  <si>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</si>
  <si>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</si>
  <si>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</si>
  <si>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</si>
  <si>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</si>
  <si>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</si>
  <si>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</si>
  <si>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</si>
  <si>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</si>
  <si>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</si>
  <si>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</si>
  <si>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</si>
  <si>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</si>
  <si>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</si>
  <si>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</si>
  <si>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</si>
  <si>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</si>
  <si>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</si>
  <si>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</si>
  <si>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</si>
  <si>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</si>
  <si>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</si>
  <si>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</si>
  <si>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</si>
  <si>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</si>
  <si>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</si>
  <si>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</si>
  <si>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</si>
  <si>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</si>
  <si>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</si>
  <si>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</si>
  <si>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</si>
  <si>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</si>
  <si>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</si>
  <si>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</si>
  <si>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</si>
  <si>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</si>
  <si>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</si>
  <si>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</si>
  <si>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</si>
  <si>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</si>
  <si>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</si>
  <si>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</si>
  <si>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</si>
  <si>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</si>
  <si>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</si>
  <si>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</si>
  <si>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</si>
  <si>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</si>
  <si>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</si>
  <si>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</si>
  <si>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</si>
  <si>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</si>
  <si>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</si>
  <si>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</si>
  <si>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</si>
  <si>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</si>
  <si>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</si>
  <si>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</si>
  <si>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</si>
  <si>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</si>
  <si>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</si>
  <si>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</si>
  <si>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</si>
  <si>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</si>
  <si>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</si>
  <si>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</si>
  <si>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</si>
  <si>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</si>
  <si>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</si>
  <si>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</si>
  <si>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</si>
  <si>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</si>
  <si>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</si>
  <si>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</si>
  <si>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</si>
  <si>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</si>
  <si>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</si>
  <si>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</si>
  <si>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</si>
  <si>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</si>
  <si>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</si>
  <si>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</si>
  <si>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</si>
  <si>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</si>
  <si>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</si>
  <si>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</si>
  <si>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</si>
  <si>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</si>
  <si>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</si>
  <si>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</si>
  <si>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</si>
  <si>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</si>
  <si>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</si>
  <si>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</si>
  <si>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</si>
  <si>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</si>
  <si>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</si>
  <si>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</si>
  <si>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</si>
  <si>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</si>
  <si>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</si>
  <si>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</si>
  <si>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</si>
  <si>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</si>
  <si>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</si>
  <si>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</si>
  <si>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</si>
  <si>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</si>
  <si>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</si>
  <si>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</si>
  <si>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</si>
  <si>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</si>
  <si>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</si>
  <si>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</si>
  <si>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</si>
  <si>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</si>
  <si>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</si>
  <si>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</si>
  <si>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</si>
  <si>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</si>
  <si>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</si>
  <si>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</si>
  <si>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</si>
  <si>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</si>
  <si>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</si>
  <si>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</si>
  <si>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</si>
  <si>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</si>
  <si>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</si>
  <si>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</si>
  <si>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</si>
  <si>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</si>
  <si>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</si>
  <si>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</si>
  <si>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</si>
  <si>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</si>
  <si>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</si>
  <si>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</si>
  <si>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</si>
  <si>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</si>
  <si>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</si>
  <si>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</si>
  <si>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</si>
  <si>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</si>
  <si>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</si>
  <si>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</si>
  <si>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</si>
  <si>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</si>
  <si>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</si>
  <si>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</si>
  <si>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</si>
  <si>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</si>
  <si>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</si>
  <si>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</si>
  <si>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</si>
  <si>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</si>
  <si>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</si>
  <si>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</si>
  <si>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</si>
  <si>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</si>
  <si>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</si>
  <si>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</si>
  <si>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</si>
  <si>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</si>
  <si>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</si>
  <si>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</si>
  <si>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</si>
  <si>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</si>
  <si>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</si>
  <si>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</si>
  <si>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</si>
  <si>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</si>
  <si>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</si>
  <si>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</si>
  <si>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</si>
  <si>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</si>
  <si>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</si>
  <si>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</si>
  <si>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</si>
  <si>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</si>
  <si>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</si>
  <si>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</si>
  <si>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</si>
  <si>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</si>
  <si>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</si>
  <si>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</si>
  <si>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</si>
  <si>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</si>
  <si>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</si>
  <si>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</si>
  <si>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</si>
  <si>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</si>
  <si>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</si>
  <si>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</si>
  <si>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</si>
  <si>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</si>
  <si>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</si>
  <si>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</si>
  <si>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</si>
  <si>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</si>
  <si>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</si>
  <si>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</si>
  <si>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</si>
  <si>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</si>
  <si>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</si>
  <si>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</si>
  <si>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</si>
  <si>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</si>
  <si>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</si>
  <si>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</si>
  <si>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</si>
  <si>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</si>
  <si>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</si>
  <si>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</si>
  <si>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</si>
  <si>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</si>
  <si>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</si>
  <si>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</si>
  <si>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</si>
  <si>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</si>
  <si>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</si>
  <si>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</si>
  <si>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</si>
  <si>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</si>
  <si>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</si>
  <si>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</si>
  <si>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</si>
  <si>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</si>
  <si>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</si>
  <si>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</si>
  <si>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</si>
  <si>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</si>
  <si>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</si>
  <si>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</si>
  <si>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</si>
  <si>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</si>
  <si>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</si>
  <si>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</si>
  <si>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</si>
  <si>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</si>
  <si>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</si>
  <si>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</si>
  <si>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</si>
  <si>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</si>
  <si>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</si>
  <si>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</si>
  <si>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</si>
  <si>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</si>
  <si>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</si>
  <si>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</si>
  <si>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</si>
  <si>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</si>
  <si>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</si>
  <si>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</si>
  <si>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</si>
  <si>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</si>
  <si>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</si>
  <si>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</si>
  <si>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</si>
  <si>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</si>
  <si>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</si>
  <si>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</si>
  <si>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</si>
  <si>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</si>
  <si>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</si>
  <si>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</si>
  <si>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</si>
  <si>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</si>
  <si>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</si>
  <si>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</si>
  <si>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</si>
  <si>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</si>
  <si>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</si>
  <si>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</si>
  <si>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</si>
  <si>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</si>
  <si>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</si>
  <si>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</si>
  <si>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</si>
  <si>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</si>
  <si>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</si>
  <si>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</si>
  <si>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</si>
  <si>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</si>
  <si>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</si>
  <si>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</si>
  <si>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</si>
  <si>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</si>
  <si>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</si>
  <si>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</si>
  <si>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</si>
  <si>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</si>
  <si>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</si>
  <si>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</si>
  <si>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</si>
  <si>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</si>
  <si>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</si>
  <si>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</si>
  <si>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</si>
  <si>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</si>
  <si>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</si>
  <si>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</si>
  <si>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</si>
  <si>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</si>
  <si>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</si>
  <si>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</si>
  <si>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</si>
  <si>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</si>
  <si>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</si>
  <si>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</si>
  <si>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</si>
  <si>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</si>
  <si>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</si>
  <si>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</si>
  <si>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</si>
  <si>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</si>
  <si>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</si>
  <si>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</si>
  <si>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</si>
  <si>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</si>
  <si>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</si>
  <si>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</si>
  <si>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</si>
  <si>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</si>
  <si>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</si>
  <si>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</si>
  <si>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</si>
  <si>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</si>
  <si>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</si>
  <si>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</si>
  <si>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</si>
  <si>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</si>
  <si>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</si>
  <si>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</si>
  <si>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</si>
  <si>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</si>
  <si>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</si>
  <si>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</si>
  <si>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</si>
  <si>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</si>
  <si>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</si>
  <si>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</si>
  <si>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</si>
  <si>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</si>
  <si>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</si>
  <si>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</si>
  <si>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</si>
  <si>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</si>
  <si>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</si>
  <si>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</si>
  <si>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</si>
  <si>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</si>
  <si>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</si>
  <si>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</si>
  <si>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</si>
  <si>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</si>
  <si>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</si>
  <si>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</si>
  <si>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</si>
  <si>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</si>
  <si>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</si>
  <si>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</si>
  <si>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</si>
  <si>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</si>
  <si>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</si>
  <si>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</si>
  <si>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</si>
  <si>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</si>
  <si>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</si>
  <si>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</si>
  <si>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</si>
  <si>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</si>
  <si>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</si>
  <si>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</si>
  <si>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</si>
  <si>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</si>
  <si>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</si>
  <si>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</si>
  <si>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</si>
  <si>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</si>
  <si>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</si>
  <si>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</si>
  <si>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</si>
  <si>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</si>
  <si>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</si>
  <si>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</si>
  <si>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</si>
  <si>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</si>
  <si>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</si>
  <si>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</si>
  <si>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</si>
  <si>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</si>
  <si>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</si>
  <si>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</si>
  <si>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</si>
  <si>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</si>
  <si>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</si>
  <si>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</si>
  <si>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</si>
  <si>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</si>
  <si>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</si>
  <si>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</si>
  <si>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</si>
  <si>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</si>
  <si>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</si>
  <si>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</si>
  <si>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</si>
  <si>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</si>
  <si>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</si>
  <si>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</si>
  <si>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</si>
  <si>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</si>
  <si>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</si>
  <si>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</si>
  <si>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</si>
  <si>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</si>
  <si>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</si>
  <si>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</si>
  <si>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</si>
  <si>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</si>
  <si>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</si>
  <si>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</si>
  <si>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</si>
  <si>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</si>
  <si>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</si>
  <si>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</si>
  <si>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</si>
  <si>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</si>
  <si>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</si>
  <si>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</si>
  <si>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</si>
  <si>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</si>
  <si>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</si>
  <si>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</si>
  <si>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</si>
  <si>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</si>
  <si>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</si>
  <si>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</si>
  <si>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</si>
  <si>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</si>
  <si>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</si>
  <si>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</si>
  <si>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</si>
  <si>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</si>
  <si>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</si>
  <si>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</si>
  <si>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</si>
  <si>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</si>
  <si>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</si>
  <si>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</si>
  <si>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</si>
  <si>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</si>
  <si>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</si>
  <si>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</si>
  <si>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</si>
  <si>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</si>
  <si>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</si>
  <si>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</si>
  <si>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</si>
  <si>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</si>
  <si>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</si>
  <si>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</si>
  <si>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</si>
  <si>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</si>
  <si>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</si>
  <si>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</si>
  <si>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</si>
  <si>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</si>
  <si>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</si>
  <si>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</si>
  <si>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</si>
  <si>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</si>
  <si>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</si>
  <si>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</si>
  <si>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</si>
  <si>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</si>
  <si>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</si>
  <si>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</si>
  <si>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</si>
  <si>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</si>
  <si>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</si>
  <si>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</si>
  <si>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</si>
  <si>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</si>
  <si>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</si>
  <si>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</si>
  <si>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</si>
  <si>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</si>
  <si>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</si>
  <si>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</si>
  <si>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</si>
  <si>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</si>
  <si>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</si>
  <si>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</si>
  <si>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</si>
  <si>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</si>
  <si>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</si>
  <si>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</si>
  <si>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</si>
  <si>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</si>
  <si>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</si>
  <si>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</si>
  <si>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</si>
  <si>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</si>
  <si>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</si>
  <si>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</si>
  <si>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</si>
  <si>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</si>
  <si>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</si>
  <si>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</si>
  <si>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</si>
  <si>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</si>
  <si>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</si>
  <si>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</si>
  <si>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</si>
  <si>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</si>
  <si>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</si>
  <si>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</si>
  <si>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</si>
  <si>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</si>
  <si>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</si>
  <si>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</si>
  <si>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</si>
  <si>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</si>
  <si>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</si>
  <si>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</si>
  <si>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</si>
  <si>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</si>
  <si>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</si>
  <si>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</si>
  <si>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</si>
  <si>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</si>
  <si>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</si>
  <si>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</si>
  <si>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</si>
  <si>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</si>
  <si>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</si>
  <si>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</si>
  <si>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</si>
  <si>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</si>
  <si>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</si>
  <si>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</si>
  <si>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</si>
  <si>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</si>
  <si>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</si>
  <si>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</si>
  <si>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</si>
  <si>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</si>
  <si>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</si>
  <si>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</si>
  <si>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</si>
  <si>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</si>
  <si>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</si>
  <si>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</si>
  <si>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</si>
  <si>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</si>
  <si>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</si>
  <si>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</si>
  <si>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</si>
  <si>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</si>
  <si>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</si>
  <si>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</si>
  <si>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</si>
  <si>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</si>
  <si>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</si>
  <si>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</si>
  <si>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</si>
  <si>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</si>
  <si>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</si>
  <si>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</si>
  <si>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</si>
  <si>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</si>
  <si>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</si>
  <si>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</si>
  <si>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</si>
  <si>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</si>
  <si>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</si>
  <si>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</si>
  <si>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</si>
  <si>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</si>
  <si>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</si>
  <si>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</si>
  <si>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</si>
  <si>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</si>
  <si>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</si>
  <si>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</si>
  <si>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</si>
  <si>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</si>
  <si>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</si>
  <si>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</si>
  <si>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</si>
  <si>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</si>
  <si>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</si>
  <si>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</si>
  <si>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</si>
  <si>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</si>
  <si>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</si>
  <si>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</si>
  <si>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</si>
  <si>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</si>
  <si>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</si>
  <si>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</si>
  <si>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</si>
  <si>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</si>
  <si>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</si>
  <si>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</si>
  <si>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</si>
  <si>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</si>
  <si>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</si>
  <si>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</si>
  <si>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</si>
  <si>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</si>
  <si>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</si>
  <si>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</si>
  <si>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</si>
  <si>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</si>
  <si>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</si>
  <si>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</si>
  <si>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</si>
  <si>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</si>
  <si>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</si>
  <si>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</si>
  <si>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</si>
  <si>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</si>
  <si>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</si>
  <si>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</si>
  <si>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</si>
  <si>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</si>
  <si>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</si>
  <si>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</si>
  <si>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</si>
  <si>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</si>
  <si>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</si>
  <si>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</si>
  <si>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</si>
  <si>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</si>
  <si>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</si>
  <si>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</si>
  <si>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</si>
  <si>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</si>
  <si>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</si>
  <si>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</si>
  <si>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</si>
  <si>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</si>
  <si>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</si>
  <si>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</si>
  <si>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</si>
  <si>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</si>
  <si>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</si>
  <si>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</si>
  <si>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</si>
  <si>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</si>
  <si>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</si>
  <si>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</si>
  <si>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</si>
  <si>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</si>
  <si>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</si>
  <si>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</si>
  <si>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</si>
  <si>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</si>
  <si>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</si>
  <si>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</si>
  <si>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</si>
  <si>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</si>
  <si>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</si>
  <si>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</si>
  <si>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</si>
  <si>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</si>
  <si>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</si>
  <si>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</si>
  <si>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</si>
  <si>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</si>
  <si>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</si>
  <si>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</si>
  <si>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</si>
  <si>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</si>
  <si>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</si>
  <si>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</si>
  <si>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</si>
  <si>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</si>
  <si>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</si>
  <si>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</si>
  <si>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</si>
  <si>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</si>
  <si>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</si>
  <si>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</si>
  <si>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</si>
  <si>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</si>
  <si>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</si>
  <si>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</si>
  <si>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</si>
  <si>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</si>
  <si>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</si>
  <si>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</si>
  <si>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</si>
  <si>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</si>
  <si>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</si>
  <si>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</si>
  <si>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</si>
  <si>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</si>
  <si>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</si>
  <si>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</si>
  <si>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</si>
  <si>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</si>
  <si>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</si>
  <si>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</si>
  <si>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</si>
  <si>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</si>
  <si>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</si>
  <si>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</si>
  <si>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</si>
  <si>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</si>
  <si>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</si>
  <si>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</si>
  <si>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</si>
  <si>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</si>
  <si>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</si>
  <si>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</si>
  <si>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</si>
  <si>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</si>
  <si>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</si>
  <si>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</si>
  <si>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</si>
  <si>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</si>
  <si>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</si>
  <si>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</si>
  <si>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</si>
  <si>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</si>
  <si>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</si>
  <si>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</si>
  <si>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</si>
  <si>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</si>
  <si>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</si>
  <si>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</si>
  <si>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</si>
  <si>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</si>
  <si>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</si>
  <si>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</si>
  <si>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</si>
  <si>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</si>
  <si>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</si>
  <si>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</si>
  <si>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</si>
  <si>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</si>
  <si>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</si>
  <si>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</si>
  <si>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</si>
  <si>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</si>
  <si>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</si>
  <si>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</si>
  <si>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</si>
  <si>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</si>
  <si>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</si>
  <si>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</si>
  <si>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</si>
  <si>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</si>
  <si>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</si>
  <si>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</si>
  <si>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</si>
  <si>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</si>
  <si>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</si>
  <si>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</si>
  <si>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</si>
  <si>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</si>
  <si>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</si>
  <si>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</si>
  <si>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</si>
  <si>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</si>
  <si>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</si>
  <si>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</si>
  <si>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</si>
  <si>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</si>
  <si>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</si>
  <si>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</si>
  <si>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</si>
  <si>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</si>
  <si>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</si>
  <si>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</si>
  <si>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</si>
  <si>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</si>
  <si>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</si>
  <si>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</si>
  <si>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</si>
  <si>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</si>
  <si>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</si>
  <si>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</si>
  <si>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</si>
  <si>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</si>
  <si>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</si>
  <si>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</si>
  <si>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</si>
  <si>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</si>
  <si>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</si>
  <si>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</si>
  <si>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</si>
  <si>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</si>
  <si>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</si>
  <si>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</si>
  <si>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</si>
  <si>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</si>
  <si>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</si>
  <si>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</si>
  <si>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</si>
  <si>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</si>
  <si>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</si>
  <si>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</si>
  <si>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</si>
  <si>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</si>
  <si>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</si>
  <si>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</si>
  <si>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</si>
  <si>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</si>
  <si>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</si>
  <si>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</si>
  <si>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</si>
  <si>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</si>
  <si>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</si>
  <si>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</si>
  <si>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</si>
  <si>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</si>
  <si>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</si>
  <si>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</si>
  <si>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</si>
  <si>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</si>
  <si>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</si>
  <si>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</si>
  <si>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</si>
  <si>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</si>
  <si>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</si>
  <si>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</si>
  <si>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</si>
  <si>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</si>
  <si>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</si>
  <si>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</si>
  <si>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</si>
  <si>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</si>
  <si>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</si>
  <si>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</si>
  <si>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</si>
  <si>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</si>
  <si>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</si>
  <si>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</si>
  <si>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</si>
  <si>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</si>
  <si>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</si>
  <si>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</si>
  <si>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</si>
  <si>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</si>
  <si>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</si>
  <si>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</si>
  <si>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</si>
  <si>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</si>
  <si>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</si>
  <si>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</si>
  <si>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</si>
  <si>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</si>
  <si>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</si>
  <si>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</si>
  <si>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</si>
  <si>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</si>
  <si>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</si>
  <si>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</si>
  <si>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</si>
  <si>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</si>
  <si>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</si>
  <si>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</si>
  <si>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</si>
  <si>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</si>
  <si>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</si>
  <si>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</si>
  <si>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</si>
  <si>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</si>
  <si>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</si>
  <si>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</si>
  <si>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</si>
  <si>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</si>
  <si>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</si>
  <si>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</si>
  <si>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</si>
  <si>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</si>
  <si>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</si>
  <si>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</si>
  <si>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</si>
  <si>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</si>
  <si>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</si>
  <si>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</si>
  <si>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</si>
  <si>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</si>
  <si>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</si>
  <si>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</si>
  <si>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</si>
  <si>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</si>
  <si>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</si>
  <si>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</si>
  <si>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</si>
  <si>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</si>
  <si>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</si>
  <si>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</si>
  <si>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</si>
  <si>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</si>
  <si>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</si>
  <si>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</si>
  <si>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</si>
  <si>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</si>
  <si>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</si>
  <si>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</si>
  <si>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</si>
  <si>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</si>
  <si>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</si>
  <si>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</si>
  <si>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</si>
  <si>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</si>
  <si>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</si>
  <si>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</si>
  <si>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</si>
  <si>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</si>
  <si>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</si>
  <si>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</si>
  <si>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</si>
  <si>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</si>
  <si>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</si>
  <si>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</si>
  <si>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</si>
  <si>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</si>
  <si>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</si>
  <si>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</si>
  <si>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</si>
  <si>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</si>
  <si>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</si>
  <si>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</si>
  <si>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</si>
  <si>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</si>
  <si>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</si>
  <si>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</si>
  <si>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</si>
  <si>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</si>
  <si>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</si>
  <si>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</si>
  <si>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</si>
  <si>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</si>
  <si>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</si>
  <si>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</si>
  <si>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</si>
  <si>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</si>
  <si>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</si>
  <si>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</si>
  <si>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</si>
  <si>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</si>
  <si>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</si>
  <si>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</si>
  <si>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</si>
  <si>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</si>
  <si>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</si>
  <si>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</si>
  <si>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</si>
  <si>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</si>
  <si>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</si>
  <si>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</si>
  <si>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</si>
  <si>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</si>
  <si>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</si>
  <si>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</si>
  <si>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</si>
  <si>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</si>
  <si>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</si>
  <si>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</si>
  <si>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</si>
  <si>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</si>
  <si>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</si>
  <si>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</si>
  <si>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</si>
  <si>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</si>
  <si>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</si>
  <si>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</si>
  <si>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</si>
  <si>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</si>
  <si>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</si>
  <si>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</si>
  <si>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</si>
  <si>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</si>
  <si>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</si>
  <si>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</si>
  <si>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</si>
  <si>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</si>
  <si>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</si>
  <si>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</si>
  <si>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</si>
  <si>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</si>
  <si>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</si>
  <si>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</si>
  <si>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</si>
  <si>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</si>
  <si>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</si>
  <si>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</si>
  <si>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</si>
  <si>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</si>
  <si>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</si>
  <si>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</si>
  <si>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</si>
  <si>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</si>
  <si>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</si>
  <si>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</si>
  <si>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</si>
  <si>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</si>
  <si>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</si>
  <si>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</si>
  <si>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</si>
  <si>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</si>
  <si>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</si>
  <si>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</si>
  <si>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</si>
  <si>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</si>
  <si>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</si>
  <si>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</si>
  <si>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</si>
  <si>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</si>
  <si>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</si>
  <si>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</si>
  <si>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</si>
  <si>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</si>
  <si>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</si>
  <si>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</si>
  <si>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</si>
  <si>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</si>
  <si>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</si>
  <si>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</si>
  <si>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</si>
  <si>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</si>
  <si>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</si>
  <si>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</si>
  <si>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</si>
  <si>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</si>
  <si>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</si>
  <si>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</si>
  <si>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</si>
  <si>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</si>
  <si>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</si>
  <si>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</si>
  <si>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</si>
  <si>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</si>
  <si>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</si>
  <si>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</si>
  <si>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</si>
  <si>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</si>
  <si>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</si>
  <si>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</si>
  <si>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</si>
  <si>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</si>
  <si>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</si>
  <si>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</si>
  <si>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</si>
  <si>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</si>
  <si>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</si>
  <si>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</si>
  <si>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</si>
  <si>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</si>
  <si>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</si>
  <si>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</si>
  <si>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</si>
  <si>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</si>
  <si>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</si>
  <si>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</si>
  <si>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</si>
  <si>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</si>
  <si>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</si>
  <si>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</si>
  <si>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</si>
  <si>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</si>
  <si>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</si>
  <si>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</si>
  <si>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</si>
  <si>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</si>
  <si>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</si>
  <si>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</si>
  <si>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</si>
  <si>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</si>
  <si>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</si>
  <si>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</si>
  <si>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</si>
  <si>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</si>
  <si>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</si>
  <si>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</si>
  <si>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</si>
  <si>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</si>
  <si>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</si>
  <si>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</si>
  <si>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</si>
  <si>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</si>
  <si>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</si>
  <si>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</si>
  <si>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</si>
  <si>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</si>
  <si>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</si>
  <si>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</si>
  <si>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</si>
  <si>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</si>
  <si>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</si>
  <si>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</si>
  <si>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</si>
  <si>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</si>
  <si>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</si>
  <si>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</si>
  <si>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</si>
  <si>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</si>
  <si>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</si>
  <si>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</si>
  <si>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</si>
  <si>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</si>
  <si>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</si>
  <si>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</si>
  <si>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</si>
  <si>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</si>
  <si>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</si>
  <si>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</si>
  <si>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</si>
  <si>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</si>
  <si>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</si>
  <si>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</si>
  <si>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</si>
  <si>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</si>
  <si>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</si>
  <si>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</si>
  <si>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</si>
  <si>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</si>
  <si>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</si>
  <si>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</si>
  <si>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</si>
  <si>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</si>
  <si>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</si>
  <si>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</si>
  <si>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</si>
  <si>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</si>
  <si>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</si>
  <si>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</si>
  <si>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</si>
  <si>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</si>
  <si>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</si>
  <si>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</si>
  <si>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</si>
  <si>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</si>
  <si>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</si>
  <si>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</si>
  <si>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</si>
  <si>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</si>
  <si>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</si>
  <si>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</si>
  <si>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</si>
  <si>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</si>
  <si>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</si>
  <si>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</si>
  <si>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</si>
  <si>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</si>
  <si>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</si>
  <si>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</si>
  <si>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</si>
  <si>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</si>
  <si>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</si>
  <si>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</si>
  <si>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</si>
  <si>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</si>
  <si>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</si>
  <si>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</si>
  <si>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</si>
  <si>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</si>
  <si>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</si>
  <si>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</si>
  <si>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</si>
  <si>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</si>
  <si>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</si>
  <si>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</si>
  <si>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</si>
  <si>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</si>
  <si>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</si>
  <si>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</si>
  <si>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</si>
  <si>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</si>
  <si>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</si>
  <si>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</si>
  <si>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</si>
  <si>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</si>
  <si>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</si>
  <si>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</si>
  <si>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</si>
  <si>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</si>
  <si>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</si>
  <si>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</si>
  <si>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</si>
  <si>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</si>
  <si>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</si>
  <si>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</si>
  <si>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</si>
  <si>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</si>
  <si>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</si>
  <si>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</si>
  <si>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</si>
  <si>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</si>
  <si>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</si>
  <si>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</si>
  <si>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</si>
  <si>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</si>
  <si>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</si>
  <si>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</si>
  <si>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</si>
  <si>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</si>
  <si>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</si>
  <si>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</si>
  <si>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</si>
  <si>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</si>
  <si>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</si>
  <si>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</si>
  <si>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</si>
  <si>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</si>
  <si>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</si>
  <si>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</si>
  <si>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</si>
  <si>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</si>
  <si>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</si>
  <si>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</si>
  <si>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</si>
  <si>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</si>
  <si>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</si>
  <si>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</si>
  <si>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</si>
  <si>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</si>
  <si>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</si>
  <si>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</si>
  <si>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</si>
  <si>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</si>
  <si>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</si>
  <si>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</si>
  <si>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</si>
  <si>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</si>
  <si>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</si>
  <si>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</si>
  <si>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</si>
  <si>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</si>
  <si>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</si>
  <si>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</si>
  <si>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</si>
  <si>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</si>
  <si>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</si>
  <si>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</si>
  <si>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</si>
  <si>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</si>
  <si>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</si>
  <si>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</si>
  <si>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</si>
  <si>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</si>
  <si>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</si>
  <si>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</si>
  <si>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</si>
  <si>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</si>
  <si>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</si>
  <si>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</si>
  <si>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</si>
  <si>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</si>
  <si>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</si>
  <si>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</si>
  <si>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</si>
  <si>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</si>
  <si>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</si>
  <si>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</si>
  <si>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</si>
  <si>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</si>
  <si>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</si>
  <si>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</si>
  <si>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</si>
  <si>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</si>
  <si>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</si>
  <si>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</si>
  <si>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</si>
  <si>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</si>
  <si>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</si>
  <si>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</si>
  <si>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</si>
  <si>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</si>
  <si>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</si>
  <si>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</si>
  <si>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</si>
  <si>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</si>
  <si>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</si>
  <si>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</si>
  <si>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</si>
  <si>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</si>
  <si>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</si>
  <si>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</si>
  <si>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</si>
  <si>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</si>
  <si>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</si>
  <si>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</si>
  <si>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</si>
  <si>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</si>
  <si>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</si>
  <si>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</si>
  <si>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</si>
  <si>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</si>
  <si>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</si>
  <si>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</si>
  <si>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</si>
  <si>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</si>
  <si>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</si>
  <si>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</si>
  <si>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</si>
  <si>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</si>
  <si>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</si>
  <si>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</si>
  <si>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</si>
  <si>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</si>
  <si>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</si>
  <si>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</si>
  <si>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</si>
  <si>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</si>
  <si>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</si>
  <si>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</si>
  <si>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</si>
  <si>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</si>
  <si>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</si>
  <si>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</si>
  <si>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</si>
  <si>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</si>
  <si>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</si>
  <si>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</si>
  <si>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</si>
  <si>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</si>
  <si>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</si>
  <si>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</si>
  <si>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</si>
  <si>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</si>
  <si>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</si>
  <si>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</si>
  <si>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</si>
  <si>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</si>
  <si>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</si>
  <si>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</si>
  <si>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</si>
  <si>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</si>
  <si>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</si>
  <si>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</si>
  <si>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</si>
  <si>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</si>
  <si>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</si>
  <si>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</si>
  <si>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</si>
  <si>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</si>
  <si>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</si>
  <si>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</si>
  <si>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</si>
  <si>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</si>
  <si>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</si>
  <si>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</si>
  <si>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</si>
  <si>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</si>
  <si>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</si>
  <si>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</si>
  <si>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</si>
  <si>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</si>
  <si>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</si>
  <si>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</si>
  <si>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</si>
  <si>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</si>
  <si>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</si>
  <si>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</si>
  <si>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</si>
  <si>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</si>
  <si>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</si>
  <si>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</si>
  <si>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</si>
  <si>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</si>
  <si>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</si>
  <si>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</si>
  <si>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</si>
  <si>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</si>
  <si>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</si>
  <si>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</si>
  <si>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</si>
  <si>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</si>
  <si>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</si>
  <si>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</si>
  <si>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</si>
  <si>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</si>
  <si>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</si>
  <si>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</si>
  <si>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</si>
  <si>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</si>
  <si>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</si>
  <si>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</si>
  <si>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</si>
  <si>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</si>
  <si>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</si>
  <si>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</si>
  <si>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</si>
  <si>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</si>
  <si>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</si>
  <si>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</si>
  <si>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</si>
  <si>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</si>
  <si>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</si>
  <si>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</si>
  <si>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</si>
  <si>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</si>
  <si>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</si>
  <si>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</si>
  <si>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</si>
  <si>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</si>
  <si>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</si>
  <si>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</si>
  <si>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</si>
  <si>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</si>
  <si>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</si>
  <si>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</si>
  <si>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</si>
  <si>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</si>
  <si>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</si>
  <si>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</si>
  <si>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</si>
  <si>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</si>
  <si>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</si>
  <si>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</si>
  <si>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</si>
  <si>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</si>
  <si>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</si>
  <si>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</si>
  <si>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</si>
  <si>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</si>
  <si>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</si>
  <si>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</si>
  <si>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</si>
  <si>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</si>
  <si>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</si>
  <si>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</si>
  <si>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</si>
  <si>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</si>
  <si>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</si>
  <si>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</si>
  <si>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</si>
  <si>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</si>
  <si>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</si>
  <si>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</si>
  <si>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</si>
  <si>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</si>
  <si>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</si>
  <si>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</si>
  <si>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</si>
  <si>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</si>
  <si>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</si>
  <si>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</si>
  <si>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</si>
  <si>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</si>
  <si>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</si>
  <si>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</si>
  <si>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</si>
  <si>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</si>
  <si>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</si>
  <si>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</si>
  <si>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</si>
  <si>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</si>
  <si>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</si>
  <si>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</si>
  <si>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</si>
  <si>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</si>
  <si>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</si>
  <si>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</si>
  <si>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</si>
  <si>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</si>
  <si>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</si>
  <si>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</si>
  <si>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</si>
  <si>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</si>
  <si>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</si>
  <si>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</si>
  <si>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</si>
  <si>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</si>
  <si>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</si>
  <si>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</si>
  <si>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</si>
  <si>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</si>
  <si>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</si>
  <si>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</si>
  <si>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</si>
  <si>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</si>
  <si>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</si>
  <si>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</si>
  <si>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</si>
  <si>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</si>
  <si>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</si>
  <si>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</si>
  <si>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</si>
  <si>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</si>
  <si>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</si>
  <si>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</si>
  <si>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</si>
  <si>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</si>
  <si>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</si>
  <si>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</si>
  <si>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</si>
  <si>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</si>
  <si>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</si>
  <si>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</si>
  <si>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</si>
  <si>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</si>
  <si>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</si>
  <si>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</si>
  <si>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</si>
  <si>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</si>
  <si>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</si>
  <si>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</si>
  <si>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</si>
  <si>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</si>
  <si>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</si>
  <si>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</si>
  <si>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</si>
  <si>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</si>
  <si>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</si>
  <si>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</si>
  <si>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</si>
  <si>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</si>
  <si>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</si>
  <si>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</si>
  <si>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</si>
  <si>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</si>
  <si>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</si>
  <si>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</si>
  <si>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</si>
  <si>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</si>
  <si>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</si>
  <si>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</si>
  <si>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</si>
  <si>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</si>
  <si>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</si>
  <si>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</si>
  <si>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</si>
  <si>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</si>
  <si>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</si>
  <si>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</si>
  <si>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</si>
  <si>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</si>
  <si>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</si>
  <si>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</si>
  <si>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</si>
  <si>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</si>
  <si>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</si>
  <si>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</si>
  <si>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</si>
  <si>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</si>
  <si>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</si>
  <si>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</si>
  <si>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</si>
  <si>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</si>
  <si>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</si>
  <si>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</si>
  <si>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</si>
  <si>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</si>
  <si>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</si>
  <si>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</si>
  <si>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</si>
  <si>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</si>
  <si>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</si>
  <si>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</si>
  <si>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</si>
  <si>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</si>
  <si>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</si>
  <si>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</si>
  <si>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</si>
  <si>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</si>
  <si>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</si>
  <si>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</si>
  <si>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</si>
  <si>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</si>
  <si>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</si>
  <si>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</si>
  <si>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</si>
  <si>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</si>
  <si>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</si>
  <si>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</si>
  <si>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</si>
  <si>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</si>
  <si>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</si>
  <si>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</si>
  <si>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</si>
  <si>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</si>
  <si>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</si>
  <si>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</si>
  <si>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</si>
  <si>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</si>
  <si>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</si>
  <si>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</si>
  <si>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</si>
  <si>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</si>
  <si>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</si>
  <si>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</si>
  <si>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</si>
  <si>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</si>
  <si>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</si>
  <si>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</si>
  <si>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</si>
  <si>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</si>
  <si>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</si>
  <si>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</si>
  <si>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</si>
  <si>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</si>
  <si>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</si>
  <si>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</si>
  <si>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</si>
  <si>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</si>
  <si>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</si>
  <si>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</si>
  <si>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</si>
  <si>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</si>
  <si>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</si>
  <si>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</si>
  <si>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</si>
  <si>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</si>
  <si>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</si>
  <si>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</si>
  <si>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</si>
  <si>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</si>
  <si>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</si>
  <si>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</si>
  <si>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</si>
  <si>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</si>
  <si>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</si>
  <si>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</si>
  <si>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</si>
  <si>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</si>
  <si>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</si>
  <si>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</si>
  <si>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</si>
  <si>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</si>
  <si>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</si>
  <si>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</si>
  <si>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</si>
  <si>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</si>
  <si>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</si>
  <si>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</si>
  <si>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</si>
  <si>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</si>
  <si>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</si>
  <si>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</si>
  <si>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</si>
  <si>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</si>
  <si>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</si>
  <si>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</si>
  <si>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</si>
  <si>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</si>
  <si>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</si>
  <si>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</si>
  <si>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</si>
  <si>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</si>
  <si>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</si>
  <si>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</si>
  <si>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</si>
  <si>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</si>
  <si>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</si>
  <si>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</si>
  <si>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</si>
  <si>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</si>
  <si>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</si>
  <si>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</si>
  <si>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</si>
  <si>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</si>
  <si>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</si>
  <si>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</si>
  <si>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</si>
  <si>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</si>
  <si>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</si>
  <si>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</si>
  <si>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</si>
  <si>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</si>
  <si>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</si>
  <si>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</si>
  <si>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</si>
  <si>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</si>
  <si>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</si>
  <si>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</si>
  <si>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</si>
  <si>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</si>
  <si>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</si>
  <si>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</si>
  <si>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</si>
  <si>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</si>
  <si>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</si>
  <si>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</si>
  <si>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</si>
  <si>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</si>
  <si>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</si>
  <si>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</si>
  <si>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</si>
  <si>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</si>
  <si>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</si>
  <si>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</si>
  <si>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</si>
  <si>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</si>
  <si>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</si>
  <si>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</si>
  <si>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</si>
  <si>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</si>
  <si>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</si>
  <si>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</si>
  <si>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</si>
  <si>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</si>
  <si>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</si>
  <si>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</si>
  <si>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</si>
  <si>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</si>
  <si>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</si>
  <si>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</si>
  <si>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</si>
  <si>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</si>
  <si>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</si>
  <si>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</si>
  <si>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</si>
  <si>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</si>
  <si>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</si>
  <si>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</si>
  <si>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</si>
  <si>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</si>
  <si>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</si>
  <si>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</si>
  <si>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</si>
  <si>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</si>
  <si>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</si>
  <si>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</si>
  <si>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</si>
  <si>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</si>
  <si>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</si>
  <si>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</si>
  <si>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</si>
  <si>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</si>
  <si>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</si>
  <si>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</si>
  <si>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</si>
  <si>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</si>
  <si>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</si>
  <si>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</si>
  <si>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</si>
  <si>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</si>
  <si>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</si>
  <si>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</si>
  <si>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</si>
  <si>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</si>
  <si>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</si>
  <si>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</si>
  <si>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</si>
  <si>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</si>
  <si>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</si>
  <si>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</si>
  <si>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</si>
  <si>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</si>
  <si>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</si>
  <si>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</si>
  <si>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</si>
  <si>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</si>
  <si>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</si>
  <si>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</si>
  <si>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</si>
  <si>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</si>
  <si>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</si>
  <si>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</si>
  <si>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</si>
  <si>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</si>
  <si>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</si>
  <si>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</si>
  <si>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</si>
  <si>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</si>
  <si>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</si>
  <si>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</si>
  <si>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</si>
  <si>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</si>
  <si>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</si>
  <si>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</si>
  <si>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</si>
  <si>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</si>
  <si>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</si>
  <si>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</si>
  <si>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</si>
  <si>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</si>
  <si>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</si>
  <si>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</si>
  <si>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</si>
  <si>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</si>
  <si>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</si>
  <si>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</si>
  <si>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</si>
  <si>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</si>
  <si>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</si>
  <si>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</si>
  <si>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</si>
  <si>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</si>
  <si>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</si>
  <si>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</si>
  <si>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</si>
  <si>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</si>
  <si>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</si>
  <si>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</si>
  <si>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</si>
  <si>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</si>
  <si>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</si>
  <si>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</si>
  <si>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</si>
  <si>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</si>
  <si>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</si>
  <si>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</si>
  <si>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</si>
  <si>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</si>
  <si>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</si>
  <si>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</si>
  <si>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</si>
  <si>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</si>
  <si>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</si>
  <si>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</si>
  <si>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</si>
  <si>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</si>
  <si>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</si>
  <si>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</si>
  <si>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</si>
  <si>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</si>
  <si>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</si>
  <si>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</si>
  <si>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</si>
  <si>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</si>
  <si>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</si>
  <si>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</si>
  <si>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</si>
  <si>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</si>
  <si>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</si>
  <si>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</si>
  <si>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</si>
  <si>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</si>
  <si>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</si>
  <si>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</si>
  <si>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</si>
  <si>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</si>
  <si>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</si>
  <si>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</si>
  <si>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</si>
  <si>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</si>
  <si>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</si>
  <si>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</si>
  <si>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</si>
  <si>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</si>
  <si>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</si>
  <si>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</si>
  <si>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</si>
  <si>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</si>
  <si>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</si>
  <si>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</si>
  <si>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</si>
  <si>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</si>
  <si>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</si>
  <si>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</si>
  <si>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</si>
  <si>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</si>
  <si>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</si>
  <si>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</si>
  <si>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</si>
  <si>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</si>
  <si>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</si>
  <si>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</si>
  <si>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</si>
  <si>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</si>
  <si>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</si>
  <si>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</si>
  <si>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</si>
  <si>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</si>
  <si>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</si>
  <si>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</si>
  <si>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</si>
  <si>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</si>
  <si>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</si>
  <si>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</si>
  <si>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</si>
  <si>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</si>
  <si>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</si>
  <si>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</si>
  <si>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</si>
  <si>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</si>
  <si>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</si>
  <si>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</si>
  <si>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</si>
  <si>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</si>
  <si>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</si>
  <si>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</si>
  <si>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</si>
  <si>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</si>
  <si>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</si>
  <si>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</si>
  <si>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</si>
  <si>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</si>
  <si>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</si>
  <si>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</si>
  <si>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</si>
  <si>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</si>
  <si>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</si>
  <si>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</si>
  <si>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</si>
  <si>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</si>
  <si>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</si>
  <si>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</si>
  <si>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</si>
  <si>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</si>
  <si>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</si>
  <si>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</si>
  <si>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</si>
  <si>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</si>
  <si>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</si>
  <si>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</si>
  <si>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</si>
  <si>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</si>
  <si>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</si>
  <si>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</si>
  <si>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</si>
  <si>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</si>
  <si>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</si>
  <si>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</si>
  <si>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</si>
  <si>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</si>
  <si>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</si>
  <si>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</si>
  <si>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</si>
  <si>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</si>
  <si>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</si>
  <si>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</si>
  <si>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</si>
  <si>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</si>
  <si>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</si>
  <si>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</si>
  <si>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</si>
  <si>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</si>
  <si>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</si>
  <si>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</si>
  <si>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</si>
  <si>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</si>
  <si>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</si>
  <si>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</si>
  <si>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</si>
  <si>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</si>
  <si>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</si>
  <si>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</si>
  <si>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</si>
  <si>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</si>
  <si>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</si>
  <si>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</si>
  <si>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</si>
  <si>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</si>
  <si>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</si>
  <si>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</si>
  <si>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</si>
  <si>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</si>
  <si>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</si>
  <si>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</si>
  <si>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</si>
  <si>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</si>
  <si>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</si>
  <si>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</si>
  <si>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</si>
  <si>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</si>
  <si>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</si>
  <si>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</si>
  <si>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</si>
  <si>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</si>
  <si>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</si>
  <si>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</si>
  <si>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</si>
  <si>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</si>
  <si>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</si>
  <si>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</si>
  <si>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</si>
  <si>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</si>
  <si>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</si>
  <si>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</si>
  <si>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</si>
  <si>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</si>
  <si>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</si>
  <si>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</si>
  <si>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</si>
  <si>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</si>
  <si>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</si>
  <si>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</si>
  <si>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</si>
  <si>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</si>
  <si>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</si>
  <si>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</si>
  <si>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</si>
  <si>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</si>
  <si>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</si>
  <si>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</si>
  <si>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</si>
  <si>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</si>
  <si>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</si>
  <si>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</si>
  <si>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</si>
  <si>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</si>
  <si>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</si>
  <si>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</si>
  <si>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</si>
  <si>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</si>
  <si>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</si>
  <si>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</si>
  <si>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</si>
  <si>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</si>
  <si>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</si>
  <si>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</si>
  <si>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</si>
  <si>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</si>
  <si>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</si>
  <si>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</si>
  <si>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</si>
  <si>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</si>
  <si>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</si>
  <si>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</si>
  <si>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</si>
  <si>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</si>
  <si>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</si>
  <si>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</si>
  <si>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</si>
  <si>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</si>
  <si>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</si>
  <si>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</si>
  <si>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</si>
  <si>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</si>
  <si>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</si>
  <si>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</si>
  <si>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</si>
  <si>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</si>
  <si>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</si>
  <si>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</si>
  <si>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</si>
  <si>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</si>
  <si>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</si>
  <si>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</si>
  <si>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</si>
  <si>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</si>
  <si>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</si>
  <si>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</si>
  <si>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</si>
  <si>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</si>
  <si>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</si>
  <si>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</si>
  <si>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</si>
  <si>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</si>
  <si>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</si>
  <si>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</si>
  <si>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</si>
  <si>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</si>
  <si>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</si>
  <si>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</si>
  <si>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</si>
  <si>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</si>
  <si>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</si>
  <si>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</si>
  <si>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</si>
  <si>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</si>
  <si>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</si>
  <si>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</si>
  <si>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</si>
  <si>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</si>
  <si>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</si>
  <si>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</si>
  <si>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</si>
  <si>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</si>
  <si>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</si>
  <si>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</si>
  <si>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</si>
  <si>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</si>
  <si>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</si>
  <si>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</si>
  <si>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</si>
  <si>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</si>
  <si>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</si>
  <si>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</si>
  <si>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</si>
  <si>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</si>
  <si>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</si>
  <si>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</si>
  <si>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</si>
  <si>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</si>
  <si>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</si>
  <si>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</si>
  <si>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</si>
  <si>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</si>
  <si>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</si>
  <si>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</si>
  <si>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</si>
  <si>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</si>
  <si>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</si>
  <si>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</si>
  <si>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</si>
  <si>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</si>
  <si>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</si>
  <si>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</si>
  <si>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</si>
  <si>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</si>
  <si>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</si>
  <si>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</si>
  <si>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</si>
  <si>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</si>
  <si>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</si>
  <si>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</si>
  <si>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</si>
  <si>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</si>
  <si>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</si>
  <si>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</si>
  <si>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</si>
  <si>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</si>
  <si>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</si>
  <si>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</si>
  <si>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</si>
  <si>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</si>
  <si>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</si>
  <si>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</si>
  <si>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</si>
  <si>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</si>
  <si>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</si>
  <si>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</si>
  <si>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</si>
  <si>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</si>
  <si>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</si>
  <si>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</si>
  <si>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</si>
  <si>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</si>
  <si>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</si>
  <si>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</si>
  <si>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</si>
  <si>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</si>
  <si>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</si>
  <si>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</si>
  <si>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</si>
  <si>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</si>
  <si>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</si>
  <si>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</si>
  <si>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</si>
  <si>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</si>
  <si>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</si>
  <si>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</si>
  <si>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</si>
  <si>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</si>
  <si>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</si>
  <si>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</si>
  <si>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</si>
  <si>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</si>
  <si>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</si>
  <si>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</si>
  <si>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</si>
  <si>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</si>
  <si>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</si>
  <si>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</si>
  <si>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</si>
  <si>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</si>
  <si>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</si>
  <si>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</si>
  <si>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</si>
  <si>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</si>
  <si>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</si>
  <si>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</si>
  <si>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</si>
  <si>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</si>
  <si>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</si>
  <si>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</si>
  <si>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</si>
  <si>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</si>
  <si>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</si>
  <si>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</si>
  <si>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</si>
  <si>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</si>
  <si>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</si>
  <si>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</si>
  <si>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</si>
  <si>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</si>
  <si>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</si>
  <si>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</si>
  <si>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</si>
  <si>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</si>
  <si>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</si>
  <si>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</si>
  <si>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</si>
  <si>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</si>
  <si>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</si>
  <si>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</si>
  <si>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</si>
  <si>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</si>
  <si>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</si>
  <si>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</si>
  <si>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</si>
  <si>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</si>
  <si>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</si>
  <si>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</si>
  <si>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</si>
  <si>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</si>
  <si>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</si>
  <si>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</si>
  <si>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</si>
  <si>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</si>
  <si>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</si>
  <si>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</si>
  <si>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</si>
  <si>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</si>
  <si>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</si>
  <si>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</si>
  <si>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</si>
  <si>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</si>
  <si>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</si>
  <si>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</si>
  <si>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</si>
  <si>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</si>
  <si>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</si>
  <si>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</si>
  <si>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</si>
  <si>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</si>
  <si>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</si>
  <si>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</si>
  <si>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</si>
  <si>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</si>
  <si>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</si>
  <si>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</si>
  <si>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</si>
  <si>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</si>
  <si>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</si>
  <si>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</si>
  <si>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</si>
  <si>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</si>
  <si>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</si>
  <si>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</si>
  <si>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</si>
  <si>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</si>
  <si>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</si>
  <si>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</si>
  <si>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</si>
  <si>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</si>
  <si>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</si>
  <si>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</si>
  <si>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</si>
  <si>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</si>
  <si>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</si>
  <si>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</si>
  <si>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</si>
  <si>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</si>
  <si>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</si>
  <si>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</si>
  <si>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</si>
  <si>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</si>
  <si>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</si>
  <si>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</si>
  <si>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</si>
  <si>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</si>
  <si>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</si>
  <si>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</si>
  <si>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</si>
  <si>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</si>
  <si>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</si>
  <si>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</si>
  <si>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</si>
  <si>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</si>
  <si>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</si>
  <si>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</si>
  <si>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</si>
  <si>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</si>
  <si>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</si>
  <si>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</si>
  <si>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</si>
  <si>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</si>
  <si>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</si>
  <si>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</si>
  <si>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</si>
  <si>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</si>
  <si>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</si>
  <si>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</si>
  <si>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</si>
  <si>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</si>
  <si>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</si>
  <si>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</si>
  <si>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</si>
  <si>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</si>
  <si>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</si>
  <si>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</si>
  <si>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</si>
  <si>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</si>
  <si>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</si>
  <si>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</si>
  <si>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</si>
  <si>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</si>
  <si>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</si>
  <si>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</si>
  <si>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</si>
  <si>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</si>
  <si>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</si>
  <si>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</si>
  <si>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</si>
  <si>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</si>
  <si>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</si>
  <si>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</si>
  <si>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</si>
  <si>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</si>
  <si>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</si>
  <si>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</si>
  <si>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</si>
  <si>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</si>
  <si>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</si>
  <si>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</si>
  <si>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</si>
  <si>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</si>
  <si>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</si>
  <si>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</si>
  <si>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</si>
  <si>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</si>
  <si>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</si>
  <si>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</si>
  <si>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</si>
  <si>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</si>
  <si>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</si>
  <si>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</si>
  <si>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</si>
  <si>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</si>
  <si>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</si>
  <si>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</si>
  <si>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</si>
  <si>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</si>
  <si>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</si>
  <si>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</si>
  <si>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</si>
  <si>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</si>
  <si>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</si>
  <si>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</si>
  <si>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</si>
  <si>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</si>
  <si>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</si>
  <si>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</si>
  <si>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</si>
  <si>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</si>
  <si>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</si>
  <si>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</si>
  <si>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</si>
  <si>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</si>
  <si>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</si>
  <si>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</si>
  <si>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</si>
  <si>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</si>
  <si>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</si>
  <si>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</si>
  <si>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</si>
  <si>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</si>
  <si>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</si>
  <si>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</si>
  <si>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</si>
  <si>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</si>
  <si>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</si>
  <si>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</si>
  <si>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</si>
  <si>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</si>
  <si>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</si>
  <si>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</si>
  <si>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</si>
  <si>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</si>
  <si>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</si>
  <si>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</si>
  <si>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</si>
  <si>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</si>
  <si>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</si>
  <si>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</si>
  <si>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</si>
  <si>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</si>
  <si>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</si>
  <si>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</si>
  <si>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</si>
  <si>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</si>
  <si>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</si>
  <si>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</si>
  <si>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</si>
  <si>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</si>
  <si>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</si>
  <si>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</si>
  <si>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</si>
  <si>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</si>
  <si>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</si>
  <si>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</si>
  <si>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</si>
  <si>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</si>
  <si>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</si>
  <si>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</si>
  <si>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</si>
  <si>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</si>
  <si>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</si>
  <si>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</si>
  <si>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</si>
  <si>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</si>
  <si>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</si>
  <si>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</si>
  <si>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</si>
  <si>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</si>
  <si>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</si>
  <si>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</si>
  <si>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</si>
  <si>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</si>
  <si>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</si>
  <si>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</si>
  <si>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</si>
  <si>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</si>
  <si>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</si>
  <si>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</si>
  <si>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</si>
  <si>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</si>
  <si>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</si>
  <si>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</si>
  <si>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</si>
  <si>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</si>
  <si>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</si>
  <si>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</si>
  <si>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</si>
  <si>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</si>
  <si>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</si>
  <si>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</si>
  <si>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</si>
  <si>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</si>
  <si>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</si>
  <si>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</si>
  <si>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</si>
  <si>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</si>
  <si>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</si>
  <si>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</si>
  <si>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</si>
  <si>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</si>
  <si>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</si>
  <si>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</si>
  <si>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</si>
  <si>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</si>
  <si>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</si>
  <si>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</si>
  <si>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</si>
  <si>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</si>
  <si>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</si>
  <si>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</si>
  <si>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</si>
  <si>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</si>
  <si>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</si>
  <si>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</si>
  <si>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</si>
  <si>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</si>
  <si>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</si>
  <si>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</si>
  <si>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</si>
  <si>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</si>
  <si>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</si>
  <si>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</si>
  <si>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</si>
  <si>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</si>
  <si>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</si>
  <si>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</si>
  <si>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</si>
  <si>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</si>
  <si>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</si>
  <si>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</si>
  <si>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</si>
  <si>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</si>
  <si>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</si>
  <si>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</si>
  <si>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</si>
  <si>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</si>
  <si>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</si>
  <si>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</si>
  <si>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</si>
  <si>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</si>
  <si>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</si>
  <si>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</si>
  <si>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</si>
  <si>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</si>
  <si>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</si>
  <si>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</si>
  <si>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</si>
  <si>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</si>
  <si>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</si>
  <si>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</si>
  <si>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</si>
  <si>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</si>
  <si>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</si>
  <si>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</si>
  <si>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</si>
  <si>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</si>
  <si>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</si>
  <si>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</si>
  <si>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</si>
  <si>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</si>
  <si>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</si>
  <si>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</si>
  <si>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</si>
  <si>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</si>
  <si>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</si>
  <si>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</si>
  <si>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</si>
  <si>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</si>
  <si>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</si>
  <si>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</si>
  <si>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</si>
  <si>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</si>
  <si>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</si>
  <si>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</si>
  <si>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</si>
  <si>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</si>
  <si>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</si>
  <si>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</si>
  <si>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</si>
  <si>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</si>
  <si>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</si>
  <si>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</si>
  <si>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</si>
  <si>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</si>
  <si>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</si>
  <si>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</si>
  <si>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</si>
  <si>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</si>
  <si>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</si>
  <si>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</si>
  <si>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</si>
  <si>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</si>
  <si>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</si>
  <si>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</si>
  <si>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</si>
  <si>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</si>
  <si>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</si>
  <si>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</si>
  <si>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</si>
  <si>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</si>
  <si>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</si>
  <si>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</si>
  <si>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</si>
  <si>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</si>
  <si>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</si>
  <si>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</si>
  <si>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</si>
  <si>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</si>
  <si>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</si>
  <si>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</si>
  <si>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</si>
  <si>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</si>
  <si>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</si>
  <si>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</si>
  <si>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</si>
  <si>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</si>
  <si>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</si>
  <si>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</si>
  <si>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</si>
  <si>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</si>
  <si>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</si>
  <si>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</si>
  <si>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</si>
  <si>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</si>
  <si>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</si>
  <si>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</si>
  <si>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</si>
  <si>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</si>
  <si>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</si>
  <si>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</si>
  <si>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</si>
  <si>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</si>
  <si>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</si>
  <si>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</si>
  <si>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</si>
  <si>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</si>
  <si>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</si>
  <si>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</si>
  <si>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</si>
  <si>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</si>
  <si>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</si>
  <si>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</si>
  <si>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</si>
  <si>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</si>
  <si>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</si>
  <si>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</si>
  <si>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</si>
  <si>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</si>
  <si>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</si>
  <si>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</si>
  <si>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</si>
  <si>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</si>
  <si>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</si>
  <si>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</si>
  <si>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</si>
  <si>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</si>
  <si>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</si>
  <si>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</si>
  <si>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</si>
  <si>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</si>
  <si>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</si>
  <si>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</si>
  <si>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</si>
  <si>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</si>
  <si>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</si>
  <si>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</si>
  <si>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</si>
  <si>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</si>
  <si>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</si>
  <si>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</si>
  <si>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</si>
  <si>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</si>
  <si>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</si>
  <si>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</si>
  <si>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</si>
  <si>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</si>
  <si>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</si>
  <si>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</si>
  <si>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</si>
  <si>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</si>
  <si>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</si>
  <si>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</si>
  <si>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</si>
  <si>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</si>
  <si>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</si>
  <si>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</si>
  <si>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</si>
  <si>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</si>
  <si>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</si>
  <si>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</si>
  <si>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</si>
  <si>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</si>
  <si>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</si>
  <si>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</si>
  <si>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</si>
  <si>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</si>
  <si>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</si>
  <si>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</si>
  <si>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</si>
  <si>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</si>
  <si>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</si>
  <si>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</si>
  <si>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</si>
  <si>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</si>
  <si>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</si>
  <si>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</si>
  <si>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</si>
  <si>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</si>
  <si>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</si>
  <si>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</si>
  <si>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</si>
  <si>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</si>
  <si>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</si>
  <si>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</si>
  <si>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</si>
  <si>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</si>
  <si>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</si>
  <si>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</si>
  <si>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</si>
  <si>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</si>
  <si>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</si>
  <si>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</si>
  <si>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</si>
  <si>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</si>
  <si>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</si>
  <si>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</si>
  <si>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</si>
  <si>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</si>
  <si>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</si>
  <si>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</si>
  <si>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</si>
  <si>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</si>
  <si>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</si>
  <si>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</si>
  <si>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</si>
  <si>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</si>
  <si>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</si>
  <si>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</si>
  <si>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</si>
  <si>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</si>
  <si>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</si>
  <si>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</si>
  <si>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</si>
  <si>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</si>
  <si>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</si>
  <si>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</si>
  <si>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</si>
  <si>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</si>
  <si>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</si>
  <si>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</si>
  <si>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</si>
  <si>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</si>
  <si>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</si>
  <si>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</si>
  <si>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</si>
  <si>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</si>
  <si>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</si>
  <si>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</si>
  <si>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</si>
  <si>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</si>
  <si>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</si>
  <si>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</si>
  <si>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</si>
  <si>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</si>
  <si>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</si>
  <si>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</si>
  <si>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</si>
  <si>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</si>
  <si>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</si>
  <si>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</si>
  <si>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</si>
  <si>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</si>
  <si>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</si>
  <si>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</si>
  <si>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</si>
  <si>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</si>
  <si>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</si>
  <si>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</si>
  <si>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</si>
  <si>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</si>
  <si>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</si>
  <si>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</si>
  <si>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</si>
  <si>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</si>
  <si>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</si>
  <si>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</si>
  <si>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</si>
  <si>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</si>
  <si>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</si>
  <si>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</si>
  <si>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</si>
  <si>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</si>
  <si>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</si>
  <si>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</si>
  <si>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</si>
  <si>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</si>
  <si>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</si>
  <si>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</si>
  <si>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</si>
  <si>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</si>
  <si>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</si>
  <si>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</si>
  <si>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</si>
  <si>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</si>
  <si>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</si>
  <si>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</si>
  <si>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</si>
  <si>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</si>
  <si>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</si>
  <si>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</si>
  <si>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</si>
  <si>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</si>
  <si>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</si>
  <si>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</si>
  <si>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</si>
  <si>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</si>
  <si>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</si>
  <si>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</si>
  <si>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</si>
  <si>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</si>
  <si>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</si>
  <si>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</si>
  <si>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</si>
  <si>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</si>
  <si>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</si>
  <si>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</si>
  <si>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</si>
  <si>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</si>
  <si>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</si>
  <si>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</si>
  <si>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</si>
  <si>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</si>
  <si>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</si>
  <si>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</si>
  <si>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</si>
  <si>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</si>
  <si>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</si>
  <si>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</si>
  <si>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</si>
  <si>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</si>
  <si>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</si>
  <si>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</si>
  <si>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</si>
  <si>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</si>
  <si>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</si>
  <si>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</si>
  <si>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</si>
  <si>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</si>
  <si>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</si>
  <si>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</si>
  <si>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</si>
  <si>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</si>
  <si>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</si>
  <si>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</si>
  <si>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</si>
  <si>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</si>
  <si>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</si>
  <si>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</si>
  <si>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</si>
  <si>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</si>
  <si>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</si>
  <si>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</si>
  <si>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</si>
  <si>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</si>
  <si>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</si>
  <si>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</si>
  <si>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</si>
  <si>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</si>
  <si>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</si>
  <si>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</si>
  <si>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</si>
  <si>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</si>
  <si>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</si>
  <si>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</si>
  <si>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</si>
  <si>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</si>
  <si>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</si>
  <si>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</si>
  <si>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</si>
  <si>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</si>
  <si>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</si>
  <si>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</si>
  <si>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</si>
  <si>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</si>
  <si>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</si>
  <si>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</si>
  <si>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</si>
  <si>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</si>
  <si>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</si>
  <si>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</si>
  <si>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</si>
  <si>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</si>
  <si>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</si>
  <si>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</si>
  <si>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</si>
  <si>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</si>
  <si>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</si>
  <si>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</si>
  <si>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</si>
  <si>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</si>
  <si>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</si>
  <si>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</si>
  <si>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</si>
  <si>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</si>
  <si>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</si>
  <si>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</si>
  <si>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</si>
  <si>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</si>
  <si>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</si>
  <si>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</si>
  <si>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</si>
  <si>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</si>
  <si>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</si>
  <si>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</si>
  <si>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</si>
  <si>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</si>
  <si>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</si>
  <si>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</si>
  <si>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</si>
  <si>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</si>
  <si>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</si>
  <si>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</si>
  <si>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</si>
  <si>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</si>
  <si>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</si>
  <si>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</si>
  <si>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</si>
  <si>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</si>
  <si>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</si>
  <si>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</si>
  <si>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</si>
  <si>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</si>
  <si>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</si>
  <si>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</si>
  <si>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</si>
  <si>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</si>
  <si>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</si>
  <si>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</si>
  <si>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</si>
  <si>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</si>
  <si>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</si>
  <si>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</si>
  <si>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</si>
  <si>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</si>
  <si>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</si>
  <si>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</si>
  <si>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</si>
  <si>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</si>
  <si>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</si>
  <si>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</si>
  <si>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</si>
  <si>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</si>
  <si>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</si>
  <si>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</si>
  <si>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</si>
  <si>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</si>
  <si>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</si>
  <si>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</si>
  <si>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</si>
  <si>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</si>
  <si>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</si>
  <si>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</si>
  <si>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</si>
  <si>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</si>
  <si>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</si>
  <si>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</si>
  <si>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</si>
  <si>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</si>
  <si>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</si>
  <si>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</si>
  <si>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</si>
  <si>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</si>
  <si>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</si>
  <si>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</si>
  <si>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</si>
  <si>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</si>
  <si>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</si>
  <si>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</si>
  <si>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</si>
  <si>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</si>
  <si>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</si>
  <si>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</si>
  <si>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</si>
  <si>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</si>
  <si>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</si>
  <si>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</si>
  <si>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</si>
  <si>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</si>
  <si>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</si>
  <si>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</si>
  <si>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</si>
  <si>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</si>
  <si>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</si>
  <si>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</si>
  <si>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</si>
  <si>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</si>
  <si>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</si>
  <si>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</si>
  <si>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</si>
  <si>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</si>
  <si>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</si>
  <si>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</si>
  <si>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</si>
  <si>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</si>
  <si>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</si>
  <si>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</si>
  <si>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</si>
  <si>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</si>
  <si>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</si>
  <si>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</si>
  <si>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</si>
  <si>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</si>
  <si>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</si>
  <si>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</si>
  <si>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</si>
  <si>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</si>
  <si>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</si>
  <si>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</si>
  <si>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</si>
  <si>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</si>
  <si>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</si>
  <si>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</si>
  <si>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</si>
  <si>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</si>
  <si>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</si>
  <si>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</si>
  <si>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</si>
  <si>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</si>
  <si>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</si>
  <si>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</si>
  <si>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</si>
  <si>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</si>
  <si>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</si>
  <si>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</si>
  <si>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</si>
  <si>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</si>
  <si>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</si>
  <si>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</si>
  <si>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</si>
  <si>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</si>
  <si>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</si>
  <si>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</si>
  <si>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</si>
  <si>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</si>
  <si>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</si>
  <si>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</si>
  <si>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</si>
  <si>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</si>
  <si>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</si>
  <si>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</si>
  <si>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</si>
  <si>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</si>
  <si>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</si>
  <si>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</si>
  <si>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</si>
  <si>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</si>
  <si>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</si>
  <si>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</si>
  <si>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</si>
  <si>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</si>
  <si>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</si>
  <si>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</si>
  <si>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</si>
  <si>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</si>
  <si>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</si>
  <si>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</si>
  <si>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</si>
  <si>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</si>
  <si>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</si>
  <si>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</si>
  <si>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</si>
  <si>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</si>
  <si>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</si>
  <si>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</si>
  <si>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</si>
  <si>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</si>
  <si>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</si>
  <si>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</si>
  <si>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</si>
  <si>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</si>
  <si>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</si>
  <si>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</si>
  <si>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</si>
  <si>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</si>
  <si>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</si>
  <si>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</si>
  <si>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</si>
  <si>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</si>
  <si>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</si>
  <si>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</si>
  <si>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</si>
  <si>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</si>
  <si>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</si>
  <si>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</si>
  <si>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</si>
  <si>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</si>
  <si>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</si>
  <si>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</si>
  <si>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</si>
  <si>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</si>
  <si>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</si>
  <si>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</si>
  <si>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</si>
  <si>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</si>
  <si>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</si>
  <si>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</si>
  <si>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</si>
  <si>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</si>
  <si>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</si>
  <si>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</si>
  <si>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</si>
  <si>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</si>
  <si>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</si>
  <si>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</si>
  <si>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</si>
  <si>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</si>
  <si>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</si>
  <si>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</si>
  <si>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</si>
  <si>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</si>
  <si>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</si>
  <si>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</si>
  <si>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</si>
  <si>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</si>
  <si>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</si>
  <si>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</si>
  <si>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</si>
  <si>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</si>
  <si>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</si>
  <si>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</si>
  <si>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</si>
  <si>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</si>
  <si>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</si>
  <si>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</si>
  <si>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</si>
  <si>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</si>
  <si>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</si>
  <si>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</si>
  <si>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</si>
  <si>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</si>
  <si>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</si>
  <si>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</si>
  <si>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</si>
  <si>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</si>
  <si>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</si>
  <si>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</si>
  <si>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</si>
  <si>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</si>
  <si>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</si>
  <si>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</si>
  <si>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</si>
  <si>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</si>
  <si>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</si>
  <si>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</si>
  <si>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</si>
  <si>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</si>
  <si>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</si>
  <si>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</si>
  <si>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</si>
  <si>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</si>
  <si>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</si>
  <si>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</si>
  <si>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</si>
  <si>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</si>
  <si>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</si>
  <si>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</si>
  <si>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</si>
  <si>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</si>
  <si>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</si>
  <si>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</si>
  <si>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</si>
  <si>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</si>
  <si>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</si>
  <si>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</si>
  <si>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</si>
  <si>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</si>
  <si>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</si>
  <si>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</si>
  <si>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</si>
  <si>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</si>
  <si>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</si>
  <si>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</si>
  <si>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</si>
  <si>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</si>
  <si>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</si>
  <si>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</si>
  <si>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</si>
  <si>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</si>
  <si>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</si>
  <si>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</si>
  <si>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</si>
  <si>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</si>
  <si>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</si>
  <si>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</si>
  <si>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</si>
  <si>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</si>
  <si>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</si>
  <si>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</si>
  <si>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</si>
  <si>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</si>
  <si>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</si>
  <si>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</si>
  <si>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</si>
  <si>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</si>
  <si>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</si>
  <si>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</si>
  <si>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</si>
  <si>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</si>
  <si>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</si>
  <si>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</si>
  <si>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</si>
  <si>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</si>
  <si>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</si>
  <si>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</si>
  <si>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</si>
  <si>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</si>
  <si>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</si>
  <si>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</si>
  <si>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</si>
  <si>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</si>
  <si>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</si>
  <si>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</si>
  <si>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</si>
  <si>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</si>
  <si>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</si>
  <si>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</si>
  <si>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</si>
  <si>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</si>
  <si>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</si>
  <si>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</si>
  <si>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</si>
  <si>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</si>
  <si>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</si>
  <si>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</si>
  <si>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</si>
  <si>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</si>
  <si>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</si>
  <si>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</si>
  <si>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</si>
  <si>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</si>
  <si>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</si>
  <si>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</si>
  <si>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</si>
  <si>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</si>
  <si>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</si>
  <si>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</si>
  <si>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</si>
  <si>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</si>
  <si>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</si>
  <si>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</si>
  <si>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</si>
  <si>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</si>
  <si>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</si>
  <si>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</si>
  <si>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</si>
  <si>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</si>
  <si>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</si>
  <si>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</si>
  <si>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</si>
  <si>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</si>
  <si>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</si>
  <si>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</si>
  <si>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</si>
  <si>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</si>
  <si>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</si>
  <si>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</si>
  <si>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</si>
  <si>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</si>
  <si>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</si>
  <si>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</si>
  <si>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</si>
  <si>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</si>
  <si>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</si>
  <si>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</si>
  <si>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</si>
  <si>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</si>
  <si>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</si>
  <si>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</si>
  <si>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</si>
  <si>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</si>
  <si>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</si>
  <si>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</si>
  <si>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</si>
  <si>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</si>
  <si>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</si>
  <si>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</si>
  <si>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</si>
  <si>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</si>
  <si>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</si>
  <si>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</si>
  <si>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</si>
  <si>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</si>
  <si>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</si>
  <si>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</si>
  <si>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</si>
  <si>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</si>
  <si>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</si>
  <si>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</si>
  <si>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</si>
  <si>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</si>
  <si>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</si>
  <si>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</si>
  <si>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</si>
  <si>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</si>
  <si>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</si>
  <si>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</si>
  <si>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</si>
  <si>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</si>
  <si>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</si>
  <si>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</si>
  <si>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</si>
  <si>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</si>
  <si>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</si>
  <si>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</si>
  <si>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</si>
  <si>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</si>
  <si>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</si>
  <si>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</si>
  <si>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</si>
  <si>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</si>
  <si>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</si>
  <si>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</si>
  <si>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</si>
  <si>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</si>
  <si>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</si>
  <si>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</si>
  <si>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</si>
  <si>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</si>
  <si>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</si>
  <si>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</si>
  <si>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</si>
  <si>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</si>
  <si>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</si>
  <si>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</si>
  <si>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</si>
  <si>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</si>
  <si>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</si>
  <si>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</si>
  <si>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</si>
  <si>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</si>
  <si>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</si>
  <si>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</si>
  <si>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</si>
  <si>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</si>
  <si>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</si>
  <si>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</si>
  <si>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</si>
  <si>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</si>
  <si>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</si>
  <si>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</si>
  <si>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</si>
  <si>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</si>
  <si>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</si>
  <si>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</si>
  <si>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</si>
  <si>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</si>
  <si>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</si>
  <si>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</si>
  <si>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</si>
  <si>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</si>
  <si>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</si>
  <si>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</si>
  <si>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</si>
  <si>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</si>
  <si>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</si>
  <si>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</si>
  <si>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</si>
  <si>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</si>
  <si>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</si>
  <si>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</si>
  <si>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</si>
  <si>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</si>
  <si>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</si>
  <si>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</si>
  <si>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</si>
  <si>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</si>
  <si>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</si>
  <si>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</si>
  <si>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</si>
  <si>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</si>
  <si>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</si>
  <si>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</si>
  <si>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</si>
  <si>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</si>
  <si>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</si>
  <si>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</si>
  <si>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</si>
  <si>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</si>
  <si>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</si>
  <si>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</si>
  <si>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</si>
  <si>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</si>
  <si>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</si>
  <si>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</si>
  <si>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</si>
  <si>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</si>
  <si>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</si>
  <si>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</si>
  <si>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</si>
  <si>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</si>
  <si>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</si>
  <si>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</si>
  <si>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</si>
  <si>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</si>
  <si>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</si>
  <si>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</si>
  <si>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</si>
  <si>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</si>
  <si>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</si>
  <si>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</si>
  <si>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</si>
  <si>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</si>
  <si>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</si>
  <si>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</si>
  <si>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</si>
  <si>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</si>
  <si>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</si>
  <si>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</si>
  <si>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</si>
  <si>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</si>
  <si>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</si>
  <si>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</si>
  <si>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</si>
  <si>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</si>
  <si>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</si>
  <si>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</si>
  <si>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</si>
  <si>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</si>
  <si>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</si>
  <si>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</si>
  <si>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</si>
  <si>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</si>
  <si>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</si>
  <si>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</si>
  <si>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</si>
  <si>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</si>
  <si>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</si>
  <si>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</si>
  <si>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</si>
  <si>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</si>
  <si>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</si>
  <si>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</si>
  <si>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</si>
  <si>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</si>
  <si>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</si>
  <si>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</si>
  <si>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</si>
  <si>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</si>
  <si>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</si>
  <si>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</si>
  <si>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</si>
  <si>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</si>
  <si>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</si>
  <si>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</si>
  <si>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</si>
  <si>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</si>
  <si>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</si>
  <si>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</si>
  <si>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</si>
  <si>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</si>
  <si>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</si>
  <si>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</si>
  <si>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</si>
  <si>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</si>
  <si>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</si>
  <si>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</si>
  <si>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</si>
  <si>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</si>
  <si>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</si>
  <si>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</si>
  <si>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</si>
  <si>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</si>
  <si>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</si>
  <si>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</si>
  <si>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</si>
  <si>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</si>
  <si>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</si>
  <si>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</si>
  <si>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</si>
  <si>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</si>
  <si>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</si>
  <si>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</si>
  <si>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</si>
  <si>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</si>
  <si>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</si>
  <si>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</si>
  <si>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</si>
  <si>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</si>
  <si>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</si>
  <si>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</si>
  <si>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</si>
  <si>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</si>
  <si>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</si>
  <si>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</si>
  <si>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</si>
  <si>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</si>
  <si>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</si>
  <si>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</si>
  <si>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</si>
  <si>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</si>
  <si>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</si>
  <si>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</si>
  <si>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</si>
  <si>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</si>
  <si>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</si>
  <si>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</si>
  <si>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</si>
  <si>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</si>
  <si>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</si>
  <si>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</si>
  <si>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</si>
  <si>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</si>
  <si>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</si>
  <si>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</si>
  <si>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</si>
  <si>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</si>
  <si>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</si>
  <si>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</si>
  <si>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</si>
  <si>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</si>
  <si>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</si>
  <si>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</si>
  <si>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</si>
  <si>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</si>
  <si>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</si>
  <si>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</si>
  <si>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</si>
  <si>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</si>
  <si>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</si>
  <si>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</si>
  <si>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</si>
  <si>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</si>
  <si>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</si>
  <si>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</si>
  <si>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</si>
  <si>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</si>
  <si>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</si>
  <si>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</si>
  <si>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</si>
  <si>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</si>
  <si>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</si>
  <si>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</si>
  <si>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</si>
  <si>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</si>
  <si>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</si>
  <si>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</si>
  <si>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</si>
  <si>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</si>
  <si>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</si>
  <si>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</si>
  <si>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</si>
  <si>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</si>
  <si>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</si>
  <si>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</si>
  <si>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</si>
  <si>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</si>
  <si>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</si>
  <si>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</si>
  <si>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</si>
  <si>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</si>
  <si>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</si>
  <si>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</si>
  <si>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</si>
  <si>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</si>
  <si>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</si>
  <si>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</si>
  <si>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</si>
  <si>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</si>
  <si>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</si>
  <si>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</si>
  <si>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</si>
  <si>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</si>
  <si>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</si>
  <si>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</si>
  <si>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</si>
  <si>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</si>
  <si>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</si>
  <si>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</si>
  <si>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</si>
  <si>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</si>
  <si>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</si>
  <si>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</si>
  <si>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</si>
  <si>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</si>
  <si>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</si>
  <si>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</si>
  <si>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</si>
  <si>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</si>
  <si>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</si>
  <si>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</si>
  <si>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</si>
  <si>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</si>
  <si>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</si>
  <si>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</si>
  <si>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</si>
  <si>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</si>
  <si>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</si>
  <si>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</si>
  <si>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</si>
  <si>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</si>
  <si>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</si>
  <si>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</si>
  <si>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</si>
  <si>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</si>
  <si>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</si>
  <si>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</si>
  <si>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</si>
  <si>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</si>
  <si>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</si>
  <si>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</si>
  <si>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</si>
  <si>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</si>
  <si>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</si>
  <si>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</si>
  <si>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</si>
  <si>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</si>
  <si>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</si>
  <si>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</si>
  <si>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</si>
  <si>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</si>
  <si>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</si>
  <si>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</si>
  <si>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</si>
  <si>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</si>
  <si>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</si>
  <si>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</si>
  <si>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</si>
  <si>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</si>
  <si>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</si>
  <si>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</si>
  <si>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</si>
  <si>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</si>
  <si>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</si>
  <si>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</si>
  <si>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</si>
  <si>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</si>
  <si>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</si>
  <si>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</si>
  <si>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</si>
  <si>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</si>
  <si>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</si>
  <si>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</si>
  <si>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</si>
  <si>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</si>
  <si>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</si>
  <si>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</si>
  <si>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</si>
  <si>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</si>
  <si>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</si>
  <si>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</si>
  <si>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</si>
  <si>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</si>
  <si>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</si>
  <si>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</si>
  <si>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</si>
  <si>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</si>
  <si>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</si>
  <si>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</si>
  <si>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</si>
  <si>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</si>
  <si>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</si>
  <si>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</si>
  <si>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</si>
  <si>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</si>
  <si>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</si>
  <si>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</si>
  <si>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</si>
  <si>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</si>
  <si>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</si>
  <si>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</si>
  <si>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</si>
  <si>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</si>
  <si>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</si>
  <si>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</si>
  <si>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</si>
  <si>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</si>
  <si>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</si>
  <si>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</si>
  <si>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</si>
  <si>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</si>
  <si>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</si>
  <si>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</si>
  <si>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</si>
  <si>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</si>
  <si>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</si>
  <si>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</si>
  <si>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</si>
  <si>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</si>
  <si>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</si>
  <si>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</si>
  <si>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</si>
  <si>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</si>
  <si>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</si>
  <si>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</si>
  <si>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</si>
  <si>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</si>
  <si>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</si>
  <si>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</si>
  <si>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</si>
  <si>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</si>
  <si>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</si>
  <si>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</si>
  <si>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</si>
  <si>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</si>
  <si>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</si>
  <si>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</si>
  <si>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</si>
  <si>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</si>
  <si>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</si>
  <si>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</si>
  <si>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</si>
  <si>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</si>
  <si>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</si>
  <si>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</si>
  <si>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</si>
  <si>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</si>
  <si>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</si>
  <si>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</si>
  <si>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</si>
  <si>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</si>
  <si>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</si>
  <si>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</si>
  <si>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</si>
  <si>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</si>
  <si>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</si>
  <si>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</si>
  <si>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</si>
  <si>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</si>
  <si>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</si>
  <si>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</si>
  <si>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</si>
  <si>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</si>
  <si>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</si>
  <si>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</si>
  <si>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</si>
  <si>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</si>
  <si>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</si>
  <si>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</si>
  <si>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</si>
  <si>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</si>
  <si>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</si>
  <si>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</si>
  <si>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</si>
  <si>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</si>
  <si>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</si>
  <si>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</si>
  <si>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</si>
  <si>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</si>
  <si>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</si>
  <si>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</si>
  <si>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</si>
  <si>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</si>
  <si>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</si>
  <si>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</si>
  <si>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</si>
  <si>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</si>
  <si>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</si>
  <si>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</si>
  <si>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</si>
  <si>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</si>
  <si>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</si>
  <si>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</si>
  <si>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</si>
  <si>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</si>
  <si>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</si>
  <si>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</si>
  <si>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</si>
  <si>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</si>
  <si>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</si>
  <si>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</si>
  <si>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</si>
  <si>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</si>
  <si>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</si>
  <si>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</si>
  <si>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</si>
  <si>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</si>
  <si>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</si>
  <si>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</si>
  <si>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</si>
  <si>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</si>
  <si>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</si>
  <si>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</si>
  <si>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</si>
  <si>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</si>
  <si>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</si>
  <si>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</si>
  <si>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</si>
  <si>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</si>
  <si>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</si>
  <si>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</si>
  <si>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</si>
  <si>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</si>
  <si>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</si>
  <si>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</si>
  <si>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</si>
  <si>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</si>
  <si>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</si>
  <si>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</si>
  <si>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</si>
  <si>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</si>
  <si>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</si>
  <si>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</si>
  <si>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</si>
  <si>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</si>
  <si>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</si>
  <si>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</si>
  <si>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</si>
  <si>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</si>
  <si>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</si>
  <si>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</si>
  <si>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</si>
  <si>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</si>
  <si>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</si>
  <si>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</si>
  <si>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</si>
  <si>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</si>
  <si>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</si>
  <si>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</si>
  <si>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</si>
  <si>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</si>
  <si>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</si>
  <si>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</si>
  <si>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</si>
  <si>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</si>
  <si>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</si>
  <si>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</si>
  <si>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</si>
  <si>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</si>
  <si>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</si>
  <si>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</si>
  <si>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</si>
  <si>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</si>
  <si>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</si>
  <si>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</si>
  <si>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</si>
  <si>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</si>
  <si>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</si>
  <si>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</si>
  <si>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</si>
  <si>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</si>
  <si>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</si>
  <si>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</si>
  <si>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</si>
  <si>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</si>
  <si>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</si>
  <si>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</si>
  <si>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</si>
  <si>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</si>
  <si>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</si>
  <si>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</si>
  <si>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</si>
  <si>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</si>
  <si>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</si>
  <si>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</si>
  <si>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</si>
  <si>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</si>
  <si>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</si>
  <si>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</si>
  <si>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</si>
  <si>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</si>
  <si>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</si>
  <si>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</si>
  <si>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</si>
  <si>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</si>
  <si>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</si>
  <si>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</si>
  <si>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</si>
  <si>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</si>
  <si>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</si>
  <si>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</si>
  <si>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</si>
  <si>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</si>
  <si>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</si>
  <si>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</si>
  <si>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</si>
  <si>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</si>
  <si>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</si>
  <si>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</si>
  <si>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</si>
  <si>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</si>
  <si>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</si>
  <si>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</si>
  <si>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</si>
  <si>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</si>
  <si>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</si>
  <si>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</si>
  <si>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</si>
  <si>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</si>
  <si>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</si>
  <si>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</si>
  <si>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</si>
  <si>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</si>
  <si>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</si>
  <si>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</si>
  <si>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</si>
  <si>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</si>
  <si>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</si>
  <si>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</si>
  <si>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</si>
  <si>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</si>
  <si>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</si>
  <si>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</si>
  <si>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</si>
  <si>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</si>
  <si>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</si>
  <si>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</si>
  <si>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</si>
  <si>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</si>
  <si>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</si>
  <si>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</si>
  <si>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</si>
  <si>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</si>
  <si>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</si>
  <si>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</si>
  <si>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</si>
  <si>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</si>
  <si>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</si>
  <si>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</si>
  <si>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</si>
  <si>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</si>
  <si>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</si>
  <si>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</si>
  <si>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</si>
  <si>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</si>
  <si>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</si>
  <si>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</si>
  <si>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</si>
  <si>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</si>
  <si>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</si>
  <si>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</si>
  <si>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</si>
  <si>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</si>
  <si>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</si>
  <si>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</si>
  <si>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</si>
  <si>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</si>
  <si>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</si>
  <si>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</si>
  <si>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</si>
  <si>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</si>
  <si>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</si>
  <si>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</si>
  <si>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</si>
  <si>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</si>
  <si>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</si>
  <si>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</si>
  <si>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</si>
  <si>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</si>
  <si>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</si>
  <si>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</si>
  <si>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</si>
  <si>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</si>
  <si>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</si>
  <si>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</si>
  <si>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</si>
  <si>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</si>
  <si>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</si>
  <si>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</si>
  <si>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</si>
  <si>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</si>
  <si>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</si>
  <si>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</si>
  <si>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</si>
  <si>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</si>
  <si>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</si>
  <si>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</si>
  <si>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</si>
  <si>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</si>
  <si>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</si>
  <si>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</si>
  <si>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</si>
  <si>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</si>
  <si>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</si>
  <si>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</si>
  <si>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</si>
  <si>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</si>
  <si>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</si>
  <si>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</si>
  <si>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</si>
  <si>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</si>
  <si>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</si>
  <si>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</si>
  <si>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</si>
  <si>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</si>
  <si>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</si>
  <si>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</si>
  <si>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</si>
  <si>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</si>
  <si>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</si>
  <si>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</si>
  <si>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</si>
  <si>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</si>
  <si>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</si>
  <si>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</si>
  <si>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</si>
  <si>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</si>
  <si>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</si>
  <si>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</si>
  <si>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</si>
  <si>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</si>
  <si>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</si>
  <si>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</si>
  <si>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</si>
  <si>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</si>
  <si>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</si>
  <si>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</si>
  <si>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</si>
  <si>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</si>
  <si>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</si>
  <si>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</si>
  <si>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</si>
  <si>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</si>
  <si>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</si>
  <si>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</si>
  <si>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</si>
  <si>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</si>
  <si>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</si>
  <si>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</si>
  <si>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</si>
  <si>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</si>
  <si>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</si>
  <si>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</si>
  <si>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</si>
  <si>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</si>
  <si>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</si>
  <si>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</si>
  <si>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</si>
  <si>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</si>
  <si>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</si>
  <si>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</si>
  <si>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</si>
  <si>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</si>
  <si>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</si>
  <si>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</si>
  <si>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</si>
  <si>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</si>
  <si>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</si>
  <si>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</si>
  <si>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</si>
  <si>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</si>
  <si>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</si>
  <si>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</si>
  <si>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</si>
  <si>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</si>
  <si>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</si>
  <si>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</si>
  <si>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</si>
  <si>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</si>
  <si>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</si>
  <si>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</si>
  <si>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</si>
  <si>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</si>
  <si>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</si>
  <si>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</si>
  <si>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</si>
  <si>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</si>
  <si>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</si>
  <si>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</si>
  <si>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</si>
  <si>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</si>
  <si>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</si>
  <si>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</si>
  <si>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</si>
  <si>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</si>
  <si>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</si>
  <si>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</si>
  <si>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</si>
  <si>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</si>
  <si>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</si>
  <si>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</si>
  <si>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</si>
  <si>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</si>
  <si>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</si>
  <si>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</si>
  <si>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</si>
  <si>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</si>
  <si>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</si>
  <si>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</si>
  <si>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</si>
  <si>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</si>
  <si>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</si>
  <si>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</si>
  <si>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</si>
  <si>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</si>
  <si>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</si>
  <si>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</si>
  <si>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</si>
  <si>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</si>
  <si>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</si>
  <si>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</si>
  <si>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</si>
  <si>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</si>
  <si>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</si>
  <si>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</si>
  <si>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</si>
  <si>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</si>
  <si>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</si>
  <si>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</si>
  <si>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</si>
  <si>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</si>
  <si>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</si>
  <si>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</si>
  <si>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</si>
  <si>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</si>
  <si>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</si>
  <si>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</si>
  <si>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</si>
  <si>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</si>
  <si>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</si>
  <si>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</si>
  <si>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</si>
  <si>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</si>
  <si>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</si>
  <si>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</si>
  <si>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</si>
  <si>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</si>
  <si>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</si>
  <si>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</si>
  <si>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</si>
  <si>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</si>
  <si>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</si>
  <si>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</si>
  <si>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</si>
  <si>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</si>
  <si>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</si>
  <si>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</si>
  <si>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</si>
  <si>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</si>
  <si>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</si>
  <si>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</si>
  <si>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</si>
  <si>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</si>
  <si>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</si>
  <si>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</si>
  <si>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</si>
  <si>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</si>
  <si>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</si>
  <si>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</si>
  <si>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</si>
  <si>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</si>
  <si>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</si>
  <si>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</si>
  <si>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</si>
  <si>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</si>
  <si>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</si>
  <si>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</si>
  <si>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</si>
  <si>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</si>
  <si>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</si>
  <si>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</si>
  <si>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</si>
  <si>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</si>
  <si>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</si>
  <si>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</si>
  <si>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</si>
  <si>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</si>
  <si>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</si>
  <si>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</si>
  <si>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</si>
  <si>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</si>
  <si>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</si>
  <si>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</si>
  <si>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</si>
  <si>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</si>
  <si>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</si>
  <si>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</si>
  <si>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</si>
  <si>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</si>
  <si>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</si>
  <si>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</si>
  <si>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</si>
  <si>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</si>
  <si>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</si>
  <si>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</si>
  <si>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</si>
  <si>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</si>
  <si>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</si>
  <si>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</si>
  <si>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</si>
  <si>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</si>
  <si>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</si>
  <si>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</si>
  <si>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</si>
  <si>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</si>
  <si>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</si>
  <si>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</si>
  <si>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</si>
  <si>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</si>
  <si>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</si>
  <si>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</si>
  <si>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</si>
  <si>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</si>
  <si>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</si>
  <si>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</si>
  <si>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</si>
  <si>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</si>
  <si>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</si>
  <si>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</si>
  <si>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</si>
  <si>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</si>
  <si>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</si>
  <si>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</si>
  <si>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</si>
  <si>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</si>
  <si>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</si>
  <si>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</si>
  <si>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</si>
  <si>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</si>
  <si>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</si>
  <si>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</si>
  <si>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</si>
  <si>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</si>
  <si>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</si>
  <si>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</si>
  <si>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</si>
  <si>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</si>
  <si>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</si>
  <si>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</si>
  <si>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</si>
  <si>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</si>
  <si>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</si>
  <si>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</si>
  <si>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</si>
  <si>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</si>
  <si>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</si>
  <si>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</si>
  <si>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</si>
  <si>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</si>
  <si>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</si>
  <si>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</si>
  <si>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</si>
  <si>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</si>
  <si>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</si>
  <si>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</si>
  <si>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</si>
  <si>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</si>
  <si>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</si>
  <si>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</si>
  <si>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</si>
  <si>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</si>
  <si>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</si>
  <si>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</si>
  <si>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</si>
  <si>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</si>
  <si>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</si>
  <si>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</si>
  <si>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</si>
  <si>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</si>
  <si>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</si>
  <si>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</si>
  <si>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</si>
  <si>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</si>
  <si>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</si>
  <si>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</si>
  <si>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</si>
  <si>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</si>
  <si>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</si>
  <si>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</si>
  <si>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</si>
  <si>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</si>
  <si>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</si>
  <si>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</si>
  <si>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</si>
  <si>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</si>
  <si>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</si>
  <si>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</si>
  <si>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</si>
  <si>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</si>
  <si>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</si>
  <si>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</si>
  <si>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</si>
  <si>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</si>
  <si>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</si>
  <si>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</si>
  <si>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</si>
  <si>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</si>
  <si>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</si>
  <si>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</si>
  <si>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</si>
  <si>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</si>
  <si>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</si>
  <si>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</si>
  <si>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</si>
  <si>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</si>
  <si>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</si>
  <si>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</si>
  <si>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</si>
  <si>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</si>
  <si>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</si>
  <si>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</si>
  <si>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</si>
  <si>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</si>
  <si>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</si>
  <si>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</si>
  <si>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</si>
  <si>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</si>
  <si>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</si>
  <si>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</si>
  <si>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</si>
  <si>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</si>
  <si>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</si>
  <si>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</si>
  <si>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</si>
  <si>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</si>
  <si>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</si>
  <si>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</si>
  <si>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</si>
  <si>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</si>
  <si>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</si>
  <si>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</si>
  <si>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</si>
  <si>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</si>
  <si>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</si>
  <si>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</si>
  <si>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</si>
  <si>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</si>
  <si>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</si>
  <si>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</si>
  <si>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</si>
  <si>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</si>
  <si>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</si>
  <si>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</si>
  <si>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</si>
  <si>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</si>
  <si>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</si>
  <si>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</si>
  <si>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</si>
  <si>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</si>
  <si>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</si>
  <si>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</si>
  <si>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</si>
  <si>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</si>
  <si>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</si>
  <si>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</si>
  <si>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</si>
  <si>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</si>
  <si>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</si>
  <si>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</si>
  <si>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</si>
  <si>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</si>
  <si>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</si>
  <si>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</si>
  <si>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</si>
  <si>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</si>
  <si>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</si>
  <si>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</si>
  <si>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</si>
  <si>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</si>
  <si>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</si>
  <si>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</si>
  <si>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</si>
  <si>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</si>
  <si>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</si>
  <si>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</si>
  <si>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</si>
  <si>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</si>
  <si>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</si>
  <si>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</si>
  <si>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</si>
  <si>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</si>
  <si>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</si>
  <si>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</si>
  <si>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</si>
  <si>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</si>
  <si>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</si>
  <si>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</si>
  <si>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</si>
  <si>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</si>
  <si>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</si>
  <si>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</si>
  <si>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</si>
  <si>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</si>
  <si>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</si>
  <si>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</si>
  <si>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</si>
  <si>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</si>
  <si>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</si>
  <si>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</si>
  <si>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</si>
  <si>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</si>
  <si>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</si>
  <si>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</si>
  <si>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</si>
  <si>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</si>
  <si>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</si>
  <si>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</si>
  <si>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</si>
  <si>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</si>
  <si>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</si>
  <si>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</si>
  <si>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</si>
  <si>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</si>
  <si>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</si>
  <si>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</si>
  <si>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</si>
  <si>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</si>
  <si>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</si>
  <si>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</si>
  <si>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</si>
  <si>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</si>
  <si>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</si>
  <si>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</si>
  <si>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</si>
  <si>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</si>
  <si>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</si>
  <si>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</si>
  <si>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</si>
  <si>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</si>
  <si>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</si>
  <si>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</si>
  <si>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</si>
  <si>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</si>
  <si>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</si>
  <si>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</si>
  <si>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</si>
  <si>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</si>
  <si>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</si>
  <si>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</si>
  <si>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</si>
  <si>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</si>
  <si>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</si>
  <si>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</si>
  <si>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</si>
  <si>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</si>
  <si>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</si>
  <si>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</si>
  <si>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</si>
  <si>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</si>
  <si>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</si>
  <si>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</si>
  <si>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</si>
  <si>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</si>
  <si>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</si>
  <si>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</si>
  <si>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</si>
  <si>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</si>
  <si>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</si>
  <si>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</si>
  <si>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</si>
  <si>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</si>
  <si>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</si>
  <si>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</si>
  <si>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</si>
  <si>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</si>
  <si>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</si>
  <si>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</si>
  <si>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</si>
  <si>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</si>
  <si>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</si>
  <si>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</si>
  <si>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</si>
  <si>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</si>
  <si>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</si>
  <si>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</si>
  <si>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</si>
  <si>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</si>
  <si>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</si>
  <si>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</si>
  <si>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</si>
  <si>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</si>
  <si>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</si>
  <si>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</si>
  <si>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</si>
  <si>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</si>
  <si>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</si>
  <si>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</si>
  <si>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</si>
  <si>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</si>
  <si>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</si>
  <si>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</si>
  <si>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</si>
  <si>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</si>
  <si>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</si>
  <si>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</si>
  <si>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</si>
  <si>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</si>
  <si>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</si>
  <si>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</si>
  <si>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</si>
  <si>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</si>
  <si>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</si>
  <si>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</si>
  <si>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</si>
  <si>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</si>
  <si>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</si>
  <si>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</si>
  <si>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</si>
  <si>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</si>
  <si>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</si>
  <si>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</si>
  <si>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</si>
  <si>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</si>
  <si>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</si>
  <si>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</si>
  <si>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</si>
  <si>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</si>
  <si>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</si>
  <si>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</si>
  <si>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</si>
  <si>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</si>
  <si>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</si>
  <si>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</si>
  <si>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</si>
  <si>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</si>
  <si>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</si>
  <si>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</si>
  <si>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</si>
  <si>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</si>
  <si>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</si>
  <si>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</si>
  <si>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</si>
  <si>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</si>
  <si>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</si>
  <si>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</si>
  <si>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</si>
  <si>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</si>
  <si>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</si>
  <si>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</si>
  <si>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</si>
  <si>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</si>
  <si>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</si>
  <si>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</si>
  <si>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</si>
  <si>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</si>
  <si>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</si>
  <si>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</si>
  <si>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</si>
  <si>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</si>
  <si>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</si>
  <si>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</si>
  <si>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</si>
  <si>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</si>
  <si>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</si>
  <si>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</si>
  <si>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</si>
  <si>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</si>
  <si>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</si>
  <si>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</si>
  <si>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</si>
  <si>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</si>
  <si>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</si>
  <si>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</si>
  <si>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</si>
  <si>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</si>
  <si>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</si>
  <si>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</si>
  <si>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</si>
  <si>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</si>
  <si>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</si>
  <si>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</si>
  <si>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</si>
  <si>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</si>
  <si>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</si>
  <si>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</si>
  <si>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</si>
  <si>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</si>
  <si>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</si>
  <si>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</si>
  <si>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</si>
  <si>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</si>
  <si>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</si>
  <si>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</si>
  <si>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</si>
  <si>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</si>
  <si>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</si>
  <si>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</si>
  <si>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</si>
  <si>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</si>
  <si>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</si>
  <si>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</si>
  <si>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</si>
  <si>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</si>
  <si>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</si>
  <si>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</si>
  <si>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</si>
  <si>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</si>
  <si>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</si>
  <si>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</si>
  <si>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</si>
  <si>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</si>
  <si>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</si>
  <si>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</si>
  <si>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</si>
  <si>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</si>
  <si>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</si>
  <si>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</si>
  <si>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</si>
  <si>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</si>
  <si>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</si>
  <si>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</si>
  <si>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</si>
  <si>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</si>
  <si>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</si>
  <si>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</si>
  <si>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</si>
  <si>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</si>
  <si>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</si>
  <si>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</si>
  <si>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</si>
  <si>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</si>
  <si>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</si>
  <si>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</si>
  <si>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</si>
  <si>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</si>
  <si>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</si>
  <si>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</si>
  <si>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</si>
  <si>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</si>
  <si>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</si>
  <si>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</si>
  <si>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</si>
  <si>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</si>
  <si>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</si>
  <si>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</si>
  <si>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</si>
  <si>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</si>
  <si>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</si>
  <si>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</si>
  <si>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</si>
  <si>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</si>
  <si>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</si>
  <si>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</si>
  <si>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</si>
  <si>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</si>
  <si>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</si>
  <si>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</si>
  <si>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</si>
  <si>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</si>
  <si>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</si>
  <si>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</si>
  <si>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</si>
  <si>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</si>
  <si>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</si>
  <si>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</si>
  <si>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</si>
  <si>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</si>
  <si>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</si>
  <si>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</si>
  <si>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</si>
  <si>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</si>
  <si>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</si>
  <si>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</si>
  <si>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</si>
  <si>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</si>
  <si>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</si>
  <si>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</si>
  <si>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</si>
  <si>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</si>
  <si>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</si>
  <si>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</si>
  <si>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</si>
  <si>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</si>
  <si>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</si>
  <si>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</si>
  <si>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</si>
  <si>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</si>
  <si>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</si>
  <si>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</si>
  <si>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</si>
  <si>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</si>
  <si>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</si>
  <si>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</si>
  <si>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</si>
  <si>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</si>
  <si>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</si>
  <si>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</si>
  <si>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</si>
  <si>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</si>
  <si>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</si>
  <si>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</si>
  <si>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</si>
  <si>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</si>
  <si>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</si>
  <si>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</si>
  <si>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</si>
  <si>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</si>
  <si>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</si>
  <si>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</si>
  <si>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</si>
  <si>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</si>
  <si>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</si>
  <si>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</si>
  <si>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</si>
  <si>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</si>
  <si>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</si>
  <si>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</si>
  <si>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</si>
  <si>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</si>
  <si>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</si>
  <si>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</si>
  <si>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</si>
  <si>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</si>
  <si>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</si>
  <si>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</si>
  <si>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</si>
  <si>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</si>
  <si>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</si>
  <si>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</si>
  <si>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</si>
  <si>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</si>
  <si>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</si>
  <si>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</si>
  <si>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</si>
  <si>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</si>
  <si>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</si>
  <si>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</si>
  <si>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</si>
  <si>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</si>
  <si>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</si>
  <si>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</si>
  <si>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</si>
  <si>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</si>
  <si>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</si>
  <si>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</si>
  <si>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</si>
  <si>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</si>
  <si>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</si>
  <si>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</si>
  <si>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</si>
  <si>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</si>
  <si>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</si>
  <si>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</si>
  <si>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</si>
  <si>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</si>
  <si>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</si>
  <si>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</si>
  <si>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</si>
  <si>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</si>
  <si>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</si>
  <si>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</si>
  <si>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</si>
  <si>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</si>
  <si>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</si>
  <si>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</si>
  <si>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</si>
  <si>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</si>
  <si>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</si>
  <si>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</si>
  <si>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</si>
  <si>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</si>
  <si>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</si>
  <si>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</si>
  <si>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</si>
  <si>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</si>
  <si>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</si>
  <si>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</si>
  <si>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</si>
  <si>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</si>
  <si>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</si>
  <si>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</si>
  <si>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</si>
  <si>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</si>
  <si>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</si>
  <si>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</si>
  <si>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</si>
  <si>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</si>
  <si>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</si>
  <si>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</si>
  <si>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</si>
  <si>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</si>
  <si>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</si>
  <si>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</si>
  <si>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</si>
  <si>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</si>
  <si>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</si>
  <si>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</si>
  <si>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</si>
  <si>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</si>
  <si>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</si>
  <si>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</si>
  <si>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</si>
  <si>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</si>
  <si>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</si>
  <si>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</si>
  <si>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</si>
  <si>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</si>
  <si>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</si>
  <si>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</si>
  <si>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</si>
  <si>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</si>
  <si>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</si>
  <si>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</si>
  <si>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</si>
  <si>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</si>
  <si>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</si>
  <si>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</si>
  <si>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</si>
  <si>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</si>
  <si>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</si>
  <si>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</si>
  <si>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</si>
  <si>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</si>
  <si>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</si>
  <si>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</si>
  <si>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</si>
  <si>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</si>
  <si>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</si>
  <si>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</si>
  <si>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</si>
  <si>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</si>
  <si>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</si>
  <si>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</si>
  <si>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</si>
  <si>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</si>
  <si>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</si>
  <si>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</si>
  <si>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</si>
  <si>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</si>
  <si>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</si>
  <si>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</si>
  <si>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</si>
  <si>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</si>
  <si>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</si>
  <si>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</si>
  <si>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</si>
  <si>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</si>
  <si>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</si>
  <si>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</si>
  <si>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</si>
  <si>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</si>
  <si>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</si>
  <si>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</si>
  <si>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</si>
  <si>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</si>
  <si>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</si>
  <si>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</si>
  <si>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</si>
  <si>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</si>
  <si>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</si>
  <si>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</si>
  <si>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</si>
  <si>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</si>
  <si>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</si>
  <si>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</si>
  <si>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</si>
  <si>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</si>
  <si>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</si>
  <si>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</si>
  <si>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</si>
  <si>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</si>
  <si>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</si>
  <si>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</si>
  <si>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</si>
  <si>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</si>
  <si>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</si>
  <si>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</si>
  <si>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</si>
  <si>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</si>
  <si>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</si>
  <si>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</si>
  <si>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</si>
  <si>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</si>
  <si>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</si>
  <si>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</si>
  <si>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</si>
  <si>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</si>
  <si>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</si>
  <si>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</si>
  <si>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</si>
  <si>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</si>
  <si>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</si>
  <si>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</si>
  <si>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</si>
  <si>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</si>
  <si>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</si>
  <si>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</si>
  <si>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</si>
  <si>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</si>
  <si>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</si>
  <si>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</si>
  <si>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</si>
  <si>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</si>
  <si>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</si>
  <si>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</si>
  <si>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</si>
  <si>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</si>
  <si>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</si>
  <si>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</si>
  <si>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</si>
  <si>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</si>
  <si>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</si>
  <si>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</si>
  <si>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</si>
  <si>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</si>
  <si>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</si>
  <si>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</si>
  <si>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</si>
  <si>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</si>
  <si>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</si>
  <si>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</si>
  <si>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</si>
  <si>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</si>
  <si>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</si>
  <si>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</si>
  <si>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</si>
  <si>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</si>
  <si>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</si>
  <si>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</si>
  <si>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</si>
  <si>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</si>
  <si>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</si>
  <si>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</si>
  <si>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</si>
  <si>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</si>
  <si>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</si>
  <si>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</si>
  <si>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</si>
  <si>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</si>
  <si>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</si>
  <si>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</si>
  <si>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</si>
  <si>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</si>
  <si>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</si>
  <si>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</si>
  <si>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</si>
  <si>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</si>
  <si>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</si>
  <si>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</si>
  <si>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</si>
  <si>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</si>
  <si>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</si>
  <si>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</si>
  <si>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</si>
  <si>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</si>
  <si>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</si>
  <si>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</si>
  <si>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</si>
  <si>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</si>
  <si>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</si>
  <si>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</si>
  <si>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</si>
  <si>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</si>
  <si>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</si>
  <si>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</si>
  <si>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</si>
  <si>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</si>
  <si>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</si>
  <si>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</si>
  <si>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</si>
  <si>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</si>
  <si>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</si>
  <si>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</si>
  <si>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</si>
  <si>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</si>
  <si>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</si>
  <si>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</si>
  <si>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</si>
  <si>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</si>
  <si>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</si>
  <si>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</si>
  <si>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</si>
  <si>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</si>
  <si>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</si>
  <si>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</si>
  <si>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</si>
  <si>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</si>
  <si>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</si>
  <si>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</si>
  <si>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</si>
  <si>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</si>
  <si>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</si>
  <si>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</si>
  <si>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</si>
  <si>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</si>
  <si>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</si>
  <si>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</si>
  <si>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</si>
  <si>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</si>
  <si>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</si>
  <si>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</si>
  <si>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</si>
  <si>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</si>
  <si>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</si>
  <si>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</si>
  <si>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</si>
  <si>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</si>
  <si>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</si>
  <si>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</si>
  <si>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</si>
  <si>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</si>
  <si>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</si>
  <si>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</si>
  <si>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</si>
  <si>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</si>
  <si>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</si>
  <si>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</si>
  <si>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</si>
  <si>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</si>
  <si>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</si>
  <si>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</si>
  <si>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</si>
  <si>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</si>
  <si>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</si>
  <si>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</si>
  <si>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</si>
  <si>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</si>
  <si>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</si>
  <si>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</si>
  <si>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</si>
  <si>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</si>
  <si>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</si>
  <si>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</si>
  <si>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</si>
  <si>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</si>
  <si>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</si>
  <si>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</si>
  <si>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</si>
  <si>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</si>
  <si>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</si>
  <si>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</si>
  <si>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</si>
  <si>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</si>
  <si>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</si>
  <si>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</si>
  <si>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</si>
  <si>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</si>
  <si>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</si>
  <si>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</si>
  <si>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</si>
  <si>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</si>
  <si>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</si>
  <si>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</si>
  <si>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</si>
  <si>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</si>
  <si>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</si>
  <si>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</si>
  <si>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</si>
  <si>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</si>
  <si>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</si>
  <si>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</si>
  <si>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</si>
  <si>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</si>
  <si>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</si>
  <si>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</si>
  <si>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</si>
  <si>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</si>
  <si>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</si>
  <si>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</si>
  <si>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</si>
  <si>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</si>
  <si>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</si>
  <si>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</si>
  <si>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</si>
  <si>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</si>
  <si>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</si>
  <si>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</si>
  <si>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</si>
  <si>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</si>
  <si>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</si>
  <si>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</si>
  <si>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</si>
  <si>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</si>
  <si>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</si>
  <si>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</si>
  <si>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</si>
  <si>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</si>
  <si>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</si>
  <si>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</si>
  <si>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</si>
  <si>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</si>
  <si>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</si>
  <si>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</si>
  <si>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</si>
  <si>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</si>
  <si>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</si>
  <si>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</si>
  <si>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</si>
  <si>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</si>
  <si>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</si>
  <si>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</si>
  <si>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</si>
  <si>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</si>
  <si>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</si>
  <si>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</si>
  <si>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</si>
  <si>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</si>
  <si>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</si>
  <si>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</si>
  <si>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</si>
  <si>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</si>
  <si>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</si>
  <si>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</si>
  <si>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</si>
  <si>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</si>
  <si>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</si>
  <si>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</si>
  <si>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</si>
  <si>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</si>
  <si>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</si>
  <si>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</si>
  <si>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</si>
  <si>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</si>
  <si>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</si>
  <si>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</si>
  <si>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</si>
  <si>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</si>
  <si>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</si>
  <si>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</si>
  <si>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</si>
  <si>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</si>
  <si>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</si>
  <si>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</si>
  <si>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</si>
  <si>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</si>
  <si>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</si>
  <si>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</si>
  <si>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</si>
  <si>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</si>
  <si>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</si>
  <si>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</si>
  <si>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</si>
  <si>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</si>
  <si>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</si>
  <si>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</si>
  <si>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</si>
  <si>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</si>
  <si>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</si>
  <si>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</si>
  <si>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</si>
  <si>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</si>
  <si>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</si>
  <si>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</si>
  <si>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</si>
  <si>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</si>
  <si>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</si>
  <si>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</si>
  <si>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</si>
  <si>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</si>
  <si>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</si>
  <si>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</si>
  <si>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</si>
  <si>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</si>
  <si>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</si>
  <si>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</si>
  <si>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</si>
  <si>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</si>
  <si>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</si>
  <si>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</si>
  <si>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</si>
  <si>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</si>
  <si>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</si>
  <si>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</si>
  <si>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</si>
  <si>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</si>
  <si>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</si>
  <si>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</si>
  <si>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</si>
  <si>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</si>
  <si>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</si>
  <si>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</si>
  <si>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</si>
  <si>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</si>
  <si>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</si>
  <si>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</si>
  <si>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</si>
  <si>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</si>
  <si>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</si>
  <si>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</si>
  <si>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</si>
  <si>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</si>
  <si>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</si>
  <si>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</si>
  <si>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</si>
  <si>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</si>
  <si>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</si>
  <si>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</si>
  <si>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</si>
  <si>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</si>
  <si>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</si>
  <si>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</si>
  <si>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</si>
  <si>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</si>
  <si>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</si>
  <si>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</si>
  <si>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</si>
  <si>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</si>
  <si>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</si>
  <si>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</si>
  <si>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</si>
  <si>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</si>
  <si>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</si>
  <si>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</si>
  <si>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</si>
  <si>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</si>
  <si>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</si>
  <si>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</si>
  <si>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</si>
  <si>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</si>
  <si>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</si>
  <si>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</si>
  <si>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</si>
  <si>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</si>
  <si>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</si>
  <si>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</si>
  <si>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</si>
  <si>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</si>
  <si>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</si>
  <si>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</si>
  <si>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</si>
  <si>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</si>
  <si>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</si>
  <si>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</si>
  <si>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</si>
  <si>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</si>
  <si>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</si>
  <si>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</si>
  <si>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</si>
  <si>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</si>
  <si>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</si>
  <si>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</si>
  <si>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</si>
  <si>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</si>
  <si>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</si>
  <si>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</si>
  <si>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</si>
  <si>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</si>
  <si>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</si>
  <si>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</si>
  <si>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</si>
  <si>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</si>
  <si>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</si>
  <si>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</si>
  <si>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</si>
  <si>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</si>
  <si>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</si>
  <si>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</si>
  <si>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</si>
  <si>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</si>
  <si>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</si>
  <si>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</si>
  <si>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</si>
  <si>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</si>
  <si>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</si>
  <si>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</si>
  <si>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</si>
  <si>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</si>
  <si>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</si>
  <si>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</si>
  <si>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</si>
  <si>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</si>
  <si>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</si>
  <si>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</si>
  <si>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</si>
  <si>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</si>
  <si>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</si>
  <si>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</si>
  <si>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</si>
  <si>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</si>
  <si>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</si>
  <si>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</si>
  <si>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</si>
  <si>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</si>
  <si>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</si>
  <si>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</si>
  <si>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</si>
  <si>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</si>
  <si>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</si>
  <si>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</si>
  <si>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</si>
  <si>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</si>
  <si>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</si>
  <si>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</si>
  <si>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</si>
  <si>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</si>
  <si>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</si>
  <si>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</si>
  <si>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</si>
  <si>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</si>
  <si>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</si>
  <si>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</si>
  <si>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</si>
  <si>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</si>
  <si>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</si>
  <si>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</si>
  <si>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</si>
  <si>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</si>
  <si>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</si>
  <si>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</si>
  <si>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</si>
  <si>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</si>
  <si>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</si>
  <si>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</si>
  <si>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</si>
  <si>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</si>
  <si>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</si>
  <si>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</si>
  <si>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</si>
  <si>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</si>
  <si>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</si>
  <si>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</si>
  <si>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</si>
  <si>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</si>
  <si>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</si>
  <si>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</si>
  <si>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</si>
  <si>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</si>
  <si>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</si>
  <si>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</si>
  <si>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</si>
  <si>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</si>
  <si>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</si>
  <si>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</si>
  <si>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</si>
  <si>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</si>
  <si>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</si>
  <si>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</si>
  <si>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</si>
  <si>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</si>
  <si>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</si>
  <si>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</si>
  <si>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</si>
  <si>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</si>
  <si>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</si>
  <si>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</si>
  <si>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</si>
  <si>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</si>
  <si>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</si>
  <si>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</si>
  <si>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</si>
  <si>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</si>
  <si>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</si>
  <si>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</si>
  <si>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</si>
  <si>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</si>
  <si>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</si>
  <si>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</si>
  <si>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</si>
  <si>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</si>
  <si>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</si>
  <si>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</si>
  <si>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</si>
  <si>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</si>
  <si>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</si>
  <si>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</si>
  <si>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</si>
  <si>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</si>
  <si>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</si>
  <si>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</si>
  <si>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</si>
  <si>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</si>
  <si>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</si>
  <si>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</si>
  <si>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</si>
  <si>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</si>
  <si>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</si>
  <si>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</si>
  <si>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</si>
  <si>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</si>
  <si>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</si>
  <si>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</si>
  <si>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</si>
  <si>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</si>
  <si>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</si>
  <si>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</si>
  <si>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</si>
  <si>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</si>
  <si>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</si>
  <si>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</si>
  <si>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</si>
  <si>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</si>
  <si>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</si>
  <si>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</si>
  <si>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</si>
  <si>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</si>
  <si>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</si>
  <si>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</si>
  <si>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</si>
  <si>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</si>
  <si>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</si>
  <si>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</si>
  <si>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</si>
  <si>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</si>
  <si>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</si>
  <si>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</si>
  <si>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</si>
  <si>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</si>
  <si>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</si>
  <si>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</si>
  <si>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</si>
  <si>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</si>
  <si>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</si>
  <si>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</si>
  <si>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</si>
  <si>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</si>
  <si>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</si>
  <si>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</si>
  <si>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</si>
  <si>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</si>
  <si>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</si>
  <si>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</si>
  <si>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</si>
  <si>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</si>
  <si>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</si>
  <si>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</si>
  <si>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</si>
  <si>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</si>
  <si>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</si>
  <si>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</si>
  <si>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</si>
  <si>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</si>
  <si>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</si>
  <si>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</si>
  <si>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</si>
  <si>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</si>
  <si>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</si>
  <si>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</si>
  <si>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</si>
  <si>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</si>
  <si>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</si>
  <si>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</si>
  <si>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</si>
  <si>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</si>
  <si>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</si>
  <si>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</si>
  <si>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</si>
  <si>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</si>
  <si>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</si>
  <si>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</si>
  <si>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</si>
  <si>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</si>
  <si>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</si>
  <si>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</si>
  <si>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</si>
  <si>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</si>
  <si>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</si>
  <si>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</si>
  <si>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</si>
  <si>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</si>
  <si>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</si>
  <si>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</si>
  <si>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</si>
  <si>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</si>
  <si>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</si>
  <si>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</si>
  <si>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</si>
  <si>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</si>
  <si>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</si>
  <si>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</si>
  <si>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</si>
  <si>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</si>
  <si>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</si>
  <si>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</si>
  <si>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</si>
  <si>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</si>
  <si>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</si>
  <si>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</si>
  <si>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</si>
  <si>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</si>
  <si>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</si>
  <si>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</si>
  <si>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</si>
  <si>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</si>
  <si>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</si>
  <si>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</si>
  <si>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</si>
  <si>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</si>
  <si>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</si>
  <si>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</si>
  <si>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</si>
  <si>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</si>
  <si>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</si>
  <si>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</si>
  <si>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</si>
  <si>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</si>
  <si>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</si>
  <si>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</si>
  <si>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</si>
  <si>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</si>
  <si>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</si>
  <si>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</si>
  <si>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</si>
  <si>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</si>
  <si>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</si>
  <si>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</si>
  <si>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</si>
  <si>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</si>
  <si>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</si>
  <si>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</si>
  <si>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</si>
  <si>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</si>
  <si>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</si>
  <si>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</si>
  <si>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</si>
  <si>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</si>
  <si>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</si>
  <si>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</si>
  <si>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</si>
  <si>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</si>
  <si>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</si>
  <si>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</si>
  <si>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</si>
  <si>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</si>
  <si>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</si>
  <si>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</si>
  <si>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</si>
  <si>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</si>
  <si>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</si>
  <si>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</si>
  <si>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</si>
  <si>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</si>
  <si>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</si>
  <si>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</si>
  <si>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</si>
  <si>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</si>
  <si>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</si>
  <si>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</si>
  <si>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</si>
  <si>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</si>
  <si>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</si>
  <si>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</si>
  <si>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</si>
  <si>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</si>
  <si>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</si>
  <si>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</si>
  <si>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</si>
  <si>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</si>
  <si>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</si>
  <si>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</si>
  <si>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</si>
  <si>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</si>
  <si>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</si>
  <si>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</si>
  <si>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</si>
  <si>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</si>
  <si>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</si>
  <si>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</si>
  <si>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</si>
  <si>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</si>
  <si>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</si>
  <si>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</si>
  <si>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</si>
  <si>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</si>
  <si>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</si>
  <si>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</si>
  <si>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</si>
  <si>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</si>
  <si>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</si>
  <si>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</si>
  <si>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</si>
  <si>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</si>
  <si>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</si>
  <si>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</si>
  <si>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</si>
  <si>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</si>
  <si>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</si>
  <si>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</si>
  <si>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</si>
  <si>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</si>
  <si>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</si>
  <si>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</si>
  <si>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</si>
  <si>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</si>
  <si>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</si>
  <si>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</si>
  <si>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</si>
  <si>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</si>
  <si>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</si>
  <si>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</si>
  <si>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</si>
  <si>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</si>
  <si>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</si>
  <si>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</si>
  <si>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</si>
  <si>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</si>
  <si>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</si>
  <si>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</si>
  <si>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</si>
  <si>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</si>
  <si>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</si>
  <si>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</si>
  <si>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</si>
  <si>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</si>
  <si>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</si>
  <si>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</si>
  <si>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</si>
  <si>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</si>
  <si>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</si>
  <si>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</si>
  <si>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</si>
  <si>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</si>
  <si>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</si>
  <si>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</si>
  <si>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</si>
  <si>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</si>
  <si>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</si>
  <si>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</si>
  <si>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</si>
  <si>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</si>
  <si>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</si>
  <si>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</si>
  <si>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</si>
  <si>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</si>
  <si>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</si>
  <si>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</si>
  <si>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</si>
  <si>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</si>
  <si>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</si>
  <si>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</si>
  <si>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</si>
  <si>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</si>
  <si>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</si>
  <si>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</si>
  <si>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</si>
  <si>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</si>
  <si>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</si>
  <si>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</si>
  <si>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</si>
  <si>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</si>
  <si>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</si>
  <si>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</si>
  <si>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</si>
  <si>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</si>
  <si>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</si>
  <si>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</si>
  <si>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</si>
  <si>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</si>
  <si>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</si>
  <si>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</si>
  <si>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</si>
  <si>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</si>
  <si>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</si>
  <si>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</si>
  <si>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</si>
  <si>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</si>
  <si>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</si>
  <si>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</si>
  <si>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</si>
  <si>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</si>
  <si>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</si>
  <si>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</si>
  <si>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</si>
  <si>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</si>
  <si>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</si>
  <si>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</si>
  <si>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</si>
  <si>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</si>
  <si>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</si>
  <si>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</si>
  <si>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</si>
  <si>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</si>
  <si>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</si>
  <si>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</si>
  <si>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</si>
  <si>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</si>
  <si>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</si>
  <si>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</si>
  <si>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</si>
  <si>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</si>
  <si>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</si>
  <si>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</si>
  <si>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</si>
  <si>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</si>
  <si>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</si>
  <si>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</si>
  <si>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</si>
  <si>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</si>
  <si>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</si>
  <si>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</si>
  <si>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</si>
  <si>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</si>
  <si>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</si>
  <si>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</si>
  <si>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</si>
  <si>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</si>
  <si>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</si>
  <si>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</si>
  <si>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</si>
  <si>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</si>
  <si>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</si>
  <si>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</si>
  <si>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</si>
  <si>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</si>
  <si>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</si>
  <si>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</si>
  <si>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</si>
  <si>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</si>
  <si>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</si>
  <si>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</si>
  <si>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</si>
  <si>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</si>
  <si>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</si>
  <si>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</si>
  <si>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</si>
  <si>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</si>
  <si>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</si>
  <si>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</si>
  <si>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</si>
  <si>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</si>
  <si>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</si>
  <si>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</si>
  <si>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</si>
  <si>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</si>
  <si>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</si>
  <si>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</si>
  <si>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</si>
  <si>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</si>
  <si>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</si>
  <si>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</si>
  <si>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</si>
  <si>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</si>
  <si>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</si>
  <si>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</si>
  <si>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</si>
  <si>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</si>
  <si>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</si>
  <si>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</si>
  <si>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</si>
  <si>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</si>
  <si>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</si>
  <si>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</si>
  <si>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</si>
  <si>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</si>
  <si>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</si>
  <si>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</si>
  <si>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</si>
  <si>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</si>
  <si>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</si>
  <si>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</si>
  <si>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</si>
  <si>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</si>
  <si>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</si>
  <si>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</si>
  <si>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</si>
  <si>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</si>
  <si>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</si>
  <si>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</si>
  <si>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</si>
  <si>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</si>
  <si>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</si>
  <si>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</si>
  <si>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</si>
  <si>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</si>
  <si>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</si>
  <si>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</si>
  <si>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</si>
  <si>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</si>
  <si>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</si>
  <si>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</si>
  <si>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</si>
  <si>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</si>
  <si>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</si>
  <si>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</si>
  <si>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</si>
  <si>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</si>
  <si>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</si>
  <si>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</si>
  <si>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</si>
  <si>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</si>
  <si>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</si>
  <si>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</si>
  <si>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</si>
  <si>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</si>
  <si>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</si>
  <si>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</si>
  <si>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</si>
  <si>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</si>
  <si>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</si>
  <si>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</si>
  <si>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</si>
  <si>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</si>
  <si>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</si>
  <si>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</si>
  <si>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</si>
  <si>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</si>
  <si>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</si>
  <si>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</si>
  <si>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</si>
  <si>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</si>
  <si>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</si>
  <si>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</si>
  <si>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</si>
  <si>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</si>
  <si>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</si>
  <si>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</si>
  <si>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</si>
  <si>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</si>
  <si>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</si>
  <si>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</si>
  <si>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</si>
  <si>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</si>
  <si>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</si>
  <si>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</si>
  <si>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</si>
  <si>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</si>
  <si>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</si>
  <si>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</si>
  <si>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</si>
  <si>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</si>
  <si>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</si>
  <si>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</si>
  <si>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</si>
  <si>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</si>
  <si>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</si>
  <si>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</si>
  <si>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</si>
  <si>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</si>
  <si>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</si>
  <si>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</si>
  <si>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</si>
  <si>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</si>
  <si>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</si>
  <si>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</si>
  <si>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</si>
  <si>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</si>
  <si>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</si>
  <si>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</si>
  <si>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</si>
  <si>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</si>
  <si>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</si>
  <si>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</si>
  <si>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</si>
  <si>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</si>
  <si>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</si>
  <si>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</si>
  <si>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</si>
  <si>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</si>
  <si>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</si>
  <si>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</si>
  <si>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</si>
  <si>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</si>
  <si>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</si>
  <si>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</si>
  <si>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</si>
  <si>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</si>
  <si>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</si>
  <si>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</si>
  <si>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</si>
  <si>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</si>
  <si>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</si>
  <si>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</si>
  <si>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</si>
  <si>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</si>
  <si>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</si>
  <si>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</si>
  <si>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</si>
  <si>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</si>
  <si>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</si>
  <si>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</si>
  <si>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</si>
  <si>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</si>
  <si>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</si>
  <si>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</si>
  <si>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</si>
  <si>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</si>
  <si>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</si>
  <si>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</si>
  <si>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</si>
  <si>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</si>
  <si>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</si>
  <si>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</si>
  <si>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</si>
  <si>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</si>
  <si>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</si>
  <si>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</si>
  <si>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</si>
  <si>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</si>
  <si>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</si>
  <si>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</si>
  <si>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</si>
  <si>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</si>
  <si>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</si>
  <si>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</si>
  <si>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</si>
  <si>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</si>
  <si>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</si>
  <si>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</si>
  <si>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</si>
  <si>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</si>
  <si>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</si>
  <si>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</si>
  <si>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</si>
  <si>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</si>
  <si>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</si>
  <si>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</si>
  <si>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</si>
  <si>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</si>
  <si>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</si>
  <si>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</si>
  <si>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</si>
  <si>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</si>
  <si>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</si>
  <si>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</si>
  <si>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</si>
  <si>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</si>
  <si>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</si>
  <si>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</si>
  <si>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</si>
  <si>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</si>
  <si>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</si>
  <si>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</si>
  <si>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</si>
  <si>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</si>
  <si>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</si>
  <si>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</si>
  <si>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</si>
  <si>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</si>
  <si>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</si>
  <si>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</si>
  <si>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</si>
  <si>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</si>
  <si>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</si>
  <si>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</si>
  <si>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</si>
  <si>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</si>
  <si>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</si>
  <si>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</si>
  <si>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</si>
  <si>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</si>
  <si>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</si>
  <si>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</si>
  <si>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</si>
  <si>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</si>
  <si>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</si>
  <si>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</si>
  <si>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</si>
  <si>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</si>
  <si>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</si>
  <si>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</si>
  <si>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</si>
  <si>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</si>
  <si>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</si>
  <si>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</si>
  <si>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</si>
  <si>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</si>
  <si>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</si>
  <si>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</si>
  <si>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</si>
  <si>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</si>
  <si>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</si>
  <si>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</si>
  <si>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</si>
  <si>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</si>
  <si>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</si>
  <si>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</si>
  <si>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</si>
  <si>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</si>
  <si>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</si>
  <si>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</si>
  <si>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</si>
  <si>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</si>
  <si>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</si>
  <si>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</si>
  <si>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</si>
  <si>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</si>
  <si>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</si>
  <si>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</si>
  <si>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</si>
  <si>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</si>
  <si>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</si>
  <si>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</si>
  <si>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</si>
  <si>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</si>
  <si>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</si>
  <si>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</si>
  <si>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</si>
  <si>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</si>
  <si>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</si>
  <si>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</si>
  <si>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</si>
  <si>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</si>
  <si>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</si>
  <si>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</si>
  <si>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</si>
  <si>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</si>
  <si>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</si>
  <si>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</si>
  <si>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</si>
  <si>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</si>
  <si>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</si>
  <si>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</si>
  <si>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</si>
  <si>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</si>
  <si>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</si>
  <si>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</si>
  <si>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</si>
  <si>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</si>
  <si>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</si>
  <si>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</si>
  <si>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</si>
  <si>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</si>
  <si>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</si>
  <si>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</si>
  <si>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</si>
  <si>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</si>
  <si>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</si>
  <si>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</si>
  <si>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</si>
  <si>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</si>
  <si>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</si>
  <si>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</si>
  <si>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</si>
  <si>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</si>
  <si>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</si>
  <si>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</si>
  <si>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</si>
  <si>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</si>
  <si>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</si>
  <si>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</si>
  <si>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</si>
  <si>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</si>
  <si>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</si>
  <si>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</si>
  <si>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</si>
  <si>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</si>
  <si>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</si>
  <si>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</si>
  <si>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</si>
  <si>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</si>
  <si>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</si>
  <si>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</si>
  <si>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</si>
  <si>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</si>
  <si>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</si>
  <si>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</si>
  <si>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</si>
  <si>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</si>
  <si>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</si>
  <si>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</si>
  <si>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</si>
  <si>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</si>
  <si>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</si>
  <si>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</si>
  <si>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</si>
  <si>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</si>
  <si>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</si>
  <si>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</si>
  <si>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</si>
  <si>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</si>
  <si>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</si>
  <si>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</si>
  <si>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</si>
  <si>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</si>
  <si>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</si>
  <si>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</si>
  <si>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</si>
  <si>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</si>
  <si>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</si>
  <si>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</si>
  <si>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</si>
  <si>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</si>
  <si>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</si>
  <si>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</si>
  <si>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</si>
  <si>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</si>
  <si>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</si>
  <si>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</si>
  <si>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</si>
  <si>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</si>
  <si>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</si>
  <si>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</si>
  <si>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</si>
  <si>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</si>
  <si>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</si>
  <si>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</si>
  <si>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</si>
  <si>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</si>
  <si>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</si>
  <si>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</si>
  <si>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</si>
  <si>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</si>
  <si>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</si>
  <si>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</si>
  <si>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</si>
  <si>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</si>
  <si>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</si>
  <si>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</si>
  <si>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</si>
  <si>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</si>
  <si>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</si>
  <si>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</si>
  <si>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</si>
  <si>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</si>
  <si>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</si>
  <si>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</si>
  <si>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</si>
  <si>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</si>
  <si>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</si>
  <si>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</si>
  <si>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</si>
  <si>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</si>
  <si>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</si>
  <si>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</si>
  <si>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</si>
  <si>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</si>
  <si>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</si>
  <si>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</si>
  <si>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</si>
  <si>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</si>
  <si>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</si>
  <si>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</si>
  <si>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</si>
  <si>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</si>
  <si>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</si>
  <si>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</si>
  <si>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</si>
  <si>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</si>
  <si>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</si>
  <si>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</si>
  <si>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</si>
  <si>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</si>
  <si>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</si>
  <si>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</si>
  <si>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</si>
  <si>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</si>
  <si>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</si>
  <si>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</si>
  <si>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</si>
  <si>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</si>
  <si>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</si>
  <si>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</si>
  <si>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</si>
  <si>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</si>
  <si>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</si>
  <si>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</si>
  <si>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</si>
  <si>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</si>
  <si>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</si>
  <si>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</si>
  <si>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</si>
  <si>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</si>
  <si>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</si>
  <si>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</si>
  <si>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</si>
  <si>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</si>
  <si>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</si>
  <si>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</si>
  <si>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</si>
  <si>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</si>
  <si>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</si>
  <si>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</si>
  <si>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</si>
  <si>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</si>
  <si>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</si>
  <si>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</si>
  <si>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</si>
  <si>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</si>
  <si>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</si>
  <si>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</si>
  <si>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</si>
  <si>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</si>
  <si>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</si>
  <si>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</si>
  <si>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</si>
  <si>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</si>
  <si>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</si>
  <si>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</si>
  <si>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</si>
  <si>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</si>
  <si>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</si>
  <si>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</si>
  <si>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</si>
  <si>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</si>
  <si>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</si>
  <si>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</si>
  <si>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</si>
  <si>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</si>
  <si>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</si>
  <si>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</si>
  <si>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</si>
  <si>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</si>
  <si>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</si>
  <si>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</si>
  <si>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</si>
  <si>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</si>
  <si>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</si>
  <si>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</si>
  <si>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</si>
  <si>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</si>
  <si>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</si>
  <si>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</si>
  <si>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</si>
  <si>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</si>
  <si>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</si>
  <si>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</si>
  <si>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</si>
  <si>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</si>
  <si>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</si>
  <si>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</si>
  <si>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</si>
  <si>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</si>
  <si>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</si>
  <si>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</si>
  <si>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</si>
  <si>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</si>
  <si>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</si>
  <si>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</si>
  <si>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</si>
  <si>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</si>
  <si>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</si>
  <si>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</si>
  <si>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</si>
  <si>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</si>
  <si>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</si>
  <si>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</si>
  <si>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</si>
  <si>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</si>
  <si>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</si>
  <si>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</si>
  <si>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</si>
  <si>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</si>
  <si>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</si>
  <si>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</si>
  <si>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</si>
  <si>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</si>
  <si>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</si>
  <si>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</si>
  <si>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</si>
  <si>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</si>
  <si>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</si>
  <si>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</si>
  <si>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</si>
  <si>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</si>
  <si>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</si>
  <si>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</si>
  <si>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</si>
  <si>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</si>
  <si>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</si>
  <si>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</si>
  <si>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</si>
  <si>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</si>
  <si>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</si>
  <si>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</si>
  <si>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</si>
  <si>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</si>
  <si>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</si>
  <si>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</si>
  <si>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</si>
  <si>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</si>
  <si>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</si>
  <si>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</si>
  <si>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</si>
  <si>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</si>
  <si>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</si>
  <si>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</si>
  <si>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</si>
  <si>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</si>
  <si>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</si>
  <si>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</si>
  <si>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</si>
  <si>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</si>
  <si>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</si>
  <si>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</si>
  <si>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</si>
  <si>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</si>
  <si>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</si>
  <si>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</si>
  <si>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</si>
  <si>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</si>
  <si>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</si>
  <si>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</si>
  <si>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</si>
  <si>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</si>
  <si>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</si>
  <si>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</si>
  <si>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</si>
  <si>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</si>
  <si>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</si>
  <si>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</si>
  <si>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</si>
  <si>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</si>
  <si>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</si>
  <si>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</si>
  <si>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</si>
  <si>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</si>
  <si>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</si>
  <si>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</si>
  <si>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</si>
  <si>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</si>
  <si>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</si>
  <si>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</si>
  <si>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</si>
  <si>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</si>
  <si>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</si>
  <si>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</si>
  <si>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</si>
  <si>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</si>
  <si>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</si>
  <si>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</si>
  <si>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</si>
  <si>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</si>
  <si>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</si>
  <si>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</si>
  <si>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</si>
  <si>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</si>
  <si>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</si>
  <si>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</si>
  <si>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</si>
  <si>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</si>
  <si>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</si>
  <si>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</si>
  <si>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</si>
  <si>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</si>
  <si>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</si>
  <si>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</si>
  <si>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</si>
  <si>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</si>
  <si>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</si>
  <si>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</si>
  <si>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</si>
  <si>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</si>
  <si>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</si>
  <si>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</si>
  <si>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</si>
  <si>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</si>
  <si>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</si>
  <si>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</si>
  <si>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</si>
  <si>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</si>
  <si>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</si>
  <si>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</si>
  <si>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</si>
  <si>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</si>
  <si>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</si>
  <si>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</si>
  <si>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</si>
  <si>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</si>
  <si>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</si>
  <si>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</si>
  <si>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</si>
  <si>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</si>
  <si>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</si>
  <si>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</si>
  <si>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</si>
  <si>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</si>
  <si>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</si>
  <si>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</si>
  <si>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</si>
  <si>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</si>
  <si>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</si>
  <si>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</si>
  <si>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</si>
  <si>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</si>
  <si>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</si>
  <si>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</si>
  <si>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</si>
  <si>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</si>
  <si>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</si>
  <si>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</si>
  <si>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</si>
  <si>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</si>
  <si>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</si>
  <si>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</si>
  <si>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</si>
  <si>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</si>
  <si>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</si>
  <si>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</si>
  <si>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</si>
  <si>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</si>
  <si>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</si>
  <si>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</si>
  <si>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</si>
  <si>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</si>
  <si>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</si>
  <si>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</si>
  <si>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</si>
  <si>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</si>
  <si>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</si>
  <si>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</si>
  <si>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</si>
  <si>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</si>
  <si>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</si>
  <si>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</si>
  <si>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</si>
  <si>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</si>
  <si>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</si>
  <si>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</si>
  <si>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</si>
  <si>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</si>
  <si>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</si>
  <si>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</si>
  <si>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</si>
  <si>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</si>
  <si>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</si>
  <si>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</si>
  <si>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</si>
  <si>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</si>
  <si>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</si>
  <si>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</si>
  <si>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</si>
  <si>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</si>
  <si>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</si>
  <si>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</si>
  <si>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</si>
  <si>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</si>
  <si>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</si>
  <si>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</si>
  <si>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</si>
  <si>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</si>
  <si>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</si>
  <si>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</si>
  <si>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</si>
  <si>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</si>
  <si>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</si>
  <si>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</si>
  <si>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</si>
  <si>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</si>
  <si>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</si>
  <si>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</si>
  <si>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</si>
  <si>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</si>
  <si>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</si>
  <si>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</si>
  <si>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</si>
  <si>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</si>
  <si>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</si>
  <si>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</si>
  <si>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</si>
  <si>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</si>
  <si>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</si>
  <si>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</si>
  <si>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</si>
  <si>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</si>
  <si>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</si>
  <si>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</si>
  <si>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</si>
  <si>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</si>
  <si>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</si>
  <si>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</si>
  <si>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</si>
  <si>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</si>
  <si>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</si>
  <si>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</si>
  <si>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</si>
  <si>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</si>
  <si>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</si>
  <si>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</si>
  <si>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</si>
  <si>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</si>
  <si>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</si>
  <si>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</si>
  <si>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</si>
  <si>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</si>
  <si>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</si>
  <si>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</si>
  <si>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</si>
  <si>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</si>
  <si>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</si>
  <si>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</si>
  <si>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</si>
  <si>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</si>
  <si>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</si>
  <si>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</si>
  <si>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</si>
  <si>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</si>
  <si>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</si>
  <si>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</si>
  <si>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</si>
  <si>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</si>
  <si>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</si>
  <si>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</si>
  <si>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</si>
  <si>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</si>
  <si>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</si>
  <si>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</si>
  <si>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</si>
  <si>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</si>
  <si>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</si>
  <si>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</si>
  <si>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</si>
  <si>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</si>
  <si>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</si>
  <si>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</si>
  <si>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</si>
  <si>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</si>
  <si>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</si>
  <si>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</si>
  <si>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</si>
  <si>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</si>
  <si>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</si>
  <si>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</si>
  <si>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</si>
  <si>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</si>
  <si>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</si>
  <si>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</si>
  <si>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</si>
  <si>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</si>
  <si>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</si>
  <si>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</si>
  <si>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</si>
  <si>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</si>
  <si>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</si>
  <si>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</si>
  <si>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</si>
  <si>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</si>
  <si>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</si>
  <si>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</si>
  <si>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</si>
  <si>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</si>
  <si>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</si>
  <si>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</si>
  <si>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</si>
  <si>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</si>
  <si>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</si>
  <si>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</si>
  <si>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</si>
  <si>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</si>
  <si>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</si>
  <si>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</si>
  <si>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</si>
  <si>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</si>
  <si>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</si>
  <si>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</si>
  <si>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</si>
  <si>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</si>
  <si>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</si>
  <si>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</si>
  <si>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</si>
  <si>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</si>
  <si>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</si>
  <si>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</si>
  <si>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</si>
  <si>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</si>
  <si>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</si>
  <si>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</si>
  <si>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</si>
  <si>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</si>
  <si>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</si>
  <si>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</si>
  <si>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</si>
  <si>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</si>
  <si>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</si>
  <si>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</si>
  <si>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</si>
  <si>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</si>
  <si>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</si>
  <si>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</si>
  <si>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</si>
  <si>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</si>
  <si>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</si>
  <si>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</si>
  <si>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</si>
  <si>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</si>
  <si>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</si>
  <si>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</si>
  <si>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</si>
  <si>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</si>
  <si>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</si>
  <si>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</si>
  <si>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</si>
  <si>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</si>
  <si>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</si>
  <si>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</si>
  <si>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</si>
  <si>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</si>
  <si>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</si>
  <si>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</si>
  <si>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</si>
  <si>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</si>
  <si>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</si>
  <si>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</si>
  <si>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</si>
  <si>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</si>
  <si>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</si>
  <si>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</si>
  <si>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</si>
  <si>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</si>
  <si>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</si>
  <si>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</si>
  <si>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</si>
  <si>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</si>
  <si>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</si>
  <si>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</si>
  <si>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</si>
  <si>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</si>
  <si>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</si>
  <si>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</si>
  <si>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</si>
  <si>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</si>
  <si>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</si>
  <si>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</si>
  <si>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</si>
  <si>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</si>
  <si>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</si>
  <si>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</si>
  <si>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</si>
  <si>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</si>
  <si>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</si>
  <si>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</si>
  <si>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</si>
  <si>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</si>
  <si>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</si>
  <si>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</si>
  <si>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</si>
  <si>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</si>
  <si>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</si>
  <si>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</si>
  <si>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</si>
  <si>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</si>
  <si>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</si>
  <si>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</si>
  <si>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</si>
  <si>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</si>
  <si>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</si>
  <si>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</si>
  <si>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</si>
  <si>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</si>
  <si>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</si>
  <si>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</si>
  <si>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</si>
  <si>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</si>
  <si>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</si>
  <si>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</si>
  <si>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</si>
  <si>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</si>
  <si>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</si>
  <si>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</si>
  <si>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</si>
  <si>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</si>
  <si>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</si>
  <si>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</si>
  <si>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</si>
  <si>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</si>
  <si>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</si>
  <si>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</si>
  <si>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</si>
  <si>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</si>
  <si>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</si>
  <si>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</si>
  <si>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</si>
  <si>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</si>
  <si>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</si>
  <si>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</si>
  <si>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</si>
  <si>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</si>
  <si>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</si>
  <si>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</si>
  <si>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</si>
  <si>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</si>
  <si>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</si>
  <si>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</si>
  <si>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</si>
  <si>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</si>
  <si>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</si>
  <si>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</si>
  <si>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</si>
  <si>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</si>
  <si>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</si>
  <si>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</si>
  <si>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</si>
  <si>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</si>
  <si>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</si>
  <si>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</si>
  <si>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</si>
  <si>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</si>
  <si>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</si>
  <si>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</si>
  <si>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</si>
  <si>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</si>
  <si>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</si>
  <si>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</si>
  <si>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</si>
  <si>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</si>
  <si>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</si>
  <si>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</si>
  <si>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</si>
  <si>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</si>
  <si>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</si>
  <si>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</si>
  <si>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</si>
  <si>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</si>
  <si>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</si>
  <si>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</si>
  <si>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</si>
  <si>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</si>
  <si>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</si>
  <si>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</si>
  <si>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</si>
  <si>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</si>
  <si>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</si>
  <si>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</si>
  <si>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</si>
  <si>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</si>
  <si>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</si>
  <si>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</si>
  <si>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</si>
  <si>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</si>
  <si>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</si>
  <si>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</si>
  <si>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</si>
  <si>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</si>
  <si>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</si>
  <si>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</si>
  <si>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</si>
  <si>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</si>
  <si>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</si>
  <si>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</si>
  <si>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</si>
  <si>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</si>
  <si>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</si>
  <si>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</si>
  <si>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</si>
  <si>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</si>
  <si>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</si>
  <si>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</si>
  <si>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</si>
  <si>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</si>
  <si>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</si>
  <si>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</si>
  <si>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</si>
  <si>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</si>
  <si>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</si>
  <si>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</si>
  <si>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</si>
  <si>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</si>
  <si>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</si>
  <si>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</si>
  <si>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</si>
  <si>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</si>
  <si>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</si>
  <si>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</si>
  <si>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</si>
  <si>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</si>
  <si>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</si>
  <si>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</si>
  <si>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</si>
  <si>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</si>
  <si>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</si>
  <si>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</si>
  <si>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</si>
  <si>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</si>
  <si>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</si>
  <si>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</si>
  <si>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</si>
  <si>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</si>
  <si>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</si>
  <si>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</si>
  <si>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</si>
  <si>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</si>
  <si>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</si>
  <si>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</si>
  <si>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</si>
  <si>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</si>
  <si>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</si>
  <si>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</si>
  <si>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</si>
  <si>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</si>
  <si>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</si>
  <si>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</si>
  <si>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</si>
  <si>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</si>
  <si>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</si>
  <si>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</si>
  <si>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</si>
  <si>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</si>
  <si>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</si>
  <si>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</si>
  <si>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</si>
  <si>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</si>
  <si>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</si>
  <si>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</si>
  <si>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</si>
  <si>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</si>
  <si>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</si>
  <si>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</si>
  <si>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</si>
  <si>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</si>
  <si>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</si>
  <si>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</si>
  <si>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</si>
  <si>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</si>
  <si>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</si>
  <si>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</si>
  <si>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</si>
  <si>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</si>
  <si>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</si>
  <si>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</si>
  <si>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</si>
  <si>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</si>
  <si>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</si>
  <si>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</si>
  <si>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</si>
  <si>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</si>
  <si>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</si>
  <si>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</si>
  <si>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</si>
  <si>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</si>
  <si>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</si>
  <si>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</si>
  <si>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</si>
  <si>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</si>
  <si>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</si>
  <si>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</si>
  <si>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</si>
  <si>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</si>
  <si>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</si>
  <si>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</si>
  <si>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</si>
  <si>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</si>
  <si>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</si>
  <si>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</si>
  <si>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</si>
  <si>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</si>
  <si>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</si>
  <si>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</si>
  <si>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</si>
  <si>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</si>
  <si>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</si>
  <si>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</si>
  <si>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</si>
  <si>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</si>
  <si>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</si>
  <si>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</si>
  <si>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</si>
  <si>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</si>
  <si>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</si>
  <si>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</si>
  <si>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</si>
  <si>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</si>
  <si>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</si>
  <si>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</si>
  <si>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</si>
  <si>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</si>
  <si>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</si>
  <si>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</si>
  <si>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</si>
  <si>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</si>
  <si>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</si>
  <si>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</si>
  <si>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</si>
  <si>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</si>
  <si>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</si>
  <si>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</si>
  <si>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</si>
  <si>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</si>
  <si>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</si>
  <si>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</si>
  <si>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</si>
  <si>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</si>
  <si>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</si>
  <si>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</si>
  <si>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</si>
  <si>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</si>
  <si>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</si>
  <si>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</si>
  <si>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</si>
  <si>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</si>
  <si>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</si>
  <si>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</si>
  <si>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</si>
  <si>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</si>
  <si>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</si>
  <si>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</si>
  <si>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</si>
  <si>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</si>
  <si>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</si>
  <si>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</si>
  <si>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</si>
  <si>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</si>
  <si>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</si>
  <si>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</si>
  <si>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</si>
  <si>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</si>
  <si>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</si>
  <si>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</si>
  <si>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</si>
  <si>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</si>
  <si>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</si>
  <si>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</si>
  <si>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</si>
  <si>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</si>
  <si>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</si>
  <si>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</si>
  <si>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</si>
  <si>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</si>
  <si>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</si>
  <si>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</si>
  <si>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</si>
  <si>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</si>
  <si>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</si>
  <si>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</si>
  <si>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</si>
  <si>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</si>
  <si>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</si>
  <si>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</si>
  <si>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</si>
  <si>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</si>
  <si>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</si>
  <si>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</si>
  <si>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</si>
  <si>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</si>
  <si>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</si>
  <si>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</si>
  <si>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</si>
  <si>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</si>
  <si>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</si>
  <si>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</si>
  <si>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</si>
  <si>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</si>
  <si>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</si>
  <si>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</si>
  <si>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</si>
  <si>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</si>
  <si>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</si>
  <si>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</si>
  <si>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</si>
  <si>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</si>
  <si>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</si>
  <si>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</si>
  <si>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</si>
  <si>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</si>
  <si>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</si>
  <si>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</si>
  <si>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</si>
  <si>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</si>
  <si>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</si>
  <si>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</si>
  <si>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</si>
  <si>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</si>
  <si>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</si>
  <si>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</si>
  <si>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</si>
  <si>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</si>
  <si>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</si>
  <si>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</si>
  <si>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</si>
  <si>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</si>
  <si>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</si>
  <si>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</si>
  <si>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</si>
  <si>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</si>
  <si>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</si>
  <si>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</si>
  <si>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</si>
  <si>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</si>
  <si>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</si>
  <si>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</si>
  <si>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</si>
  <si>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</si>
  <si>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</si>
  <si>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</si>
  <si>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</si>
  <si>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</si>
  <si>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</si>
  <si>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</si>
  <si>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</si>
  <si>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</si>
  <si>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</si>
  <si>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</si>
  <si>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</si>
  <si>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</si>
  <si>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</si>
  <si>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</si>
  <si>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</si>
  <si>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</si>
  <si>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</si>
  <si>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</si>
  <si>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</si>
  <si>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</si>
  <si>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</si>
  <si>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</si>
  <si>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</si>
  <si>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</si>
  <si>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</si>
  <si>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</si>
  <si>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</si>
  <si>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</si>
  <si>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</si>
  <si>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</si>
  <si>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</si>
  <si>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</si>
  <si>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</si>
  <si>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</si>
  <si>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</si>
  <si>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</si>
  <si>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</si>
  <si>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</si>
  <si>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</si>
  <si>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</si>
  <si>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</si>
  <si>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</si>
  <si>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</si>
  <si>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</si>
  <si>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</si>
  <si>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</si>
  <si>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</si>
  <si>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</si>
  <si>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</si>
  <si>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</si>
  <si>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</si>
  <si>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</si>
  <si>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</si>
  <si>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</si>
  <si>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</si>
  <si>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</si>
  <si>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</si>
  <si>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</si>
  <si>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</si>
  <si>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</si>
  <si>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</si>
  <si>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</si>
  <si>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</si>
  <si>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</si>
  <si>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</si>
  <si>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</si>
  <si>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</si>
  <si>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</si>
  <si>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</si>
  <si>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</si>
  <si>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</si>
  <si>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</si>
  <si>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</si>
  <si>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</si>
  <si>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</si>
  <si>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</si>
  <si>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</si>
  <si>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</si>
  <si>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</si>
  <si>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</si>
  <si>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</si>
  <si>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</si>
  <si>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</si>
  <si>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</si>
  <si>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</si>
  <si>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</si>
  <si>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</si>
  <si>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</si>
  <si>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</si>
  <si>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</si>
  <si>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</si>
  <si>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</si>
  <si>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</si>
  <si>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</si>
  <si>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</si>
  <si>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</si>
  <si>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</si>
  <si>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</si>
  <si>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</si>
  <si>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</si>
  <si>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</si>
  <si>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</si>
  <si>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</si>
  <si>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</si>
  <si>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</si>
  <si>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</si>
  <si>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</si>
  <si>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</si>
  <si>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</si>
  <si>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</si>
  <si>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</si>
  <si>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</si>
  <si>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</si>
  <si>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</si>
  <si>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</si>
  <si>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</si>
  <si>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</si>
  <si>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</si>
  <si>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</si>
  <si>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</si>
  <si>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</si>
  <si>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</si>
  <si>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</si>
  <si>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</si>
  <si>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</si>
  <si>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</si>
  <si>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</si>
  <si>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</si>
  <si>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</si>
  <si>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</si>
  <si>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</si>
  <si>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</si>
  <si>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</si>
  <si>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</si>
  <si>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</si>
  <si>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</si>
  <si>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</si>
  <si>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</si>
  <si>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</si>
  <si>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</si>
  <si>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</si>
  <si>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</si>
  <si>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</si>
  <si>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</si>
  <si>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</si>
  <si>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</si>
  <si>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</si>
  <si>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</si>
  <si>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</si>
  <si>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</si>
  <si>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</si>
  <si>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</si>
  <si>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</si>
  <si>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</si>
  <si>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</si>
  <si>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</si>
  <si>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</si>
  <si>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</si>
  <si>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</si>
  <si>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</si>
  <si>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</si>
  <si>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</si>
  <si>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</si>
  <si>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</si>
  <si>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</si>
  <si>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</si>
  <si>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</si>
  <si>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</si>
  <si>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</si>
  <si>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</si>
  <si>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</si>
  <si>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</si>
  <si>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</si>
  <si>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</si>
  <si>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</si>
  <si>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</si>
  <si>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</si>
  <si>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</si>
  <si>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</si>
  <si>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</si>
  <si>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</si>
  <si>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</si>
  <si>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</si>
  <si>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</si>
  <si>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</si>
  <si>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</si>
  <si>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</si>
  <si>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</si>
  <si>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</si>
  <si>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</si>
  <si>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</si>
  <si>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</si>
  <si>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</si>
  <si>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</si>
  <si>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</si>
  <si>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</si>
  <si>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</si>
  <si>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</si>
  <si>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</si>
  <si>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</si>
  <si>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</si>
  <si>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</si>
  <si>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</si>
  <si>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</si>
  <si>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</si>
  <si>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</si>
  <si>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</si>
  <si>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</si>
  <si>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</si>
  <si>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</si>
  <si>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</si>
  <si>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</si>
  <si>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</si>
  <si>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</si>
  <si>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</si>
  <si>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</si>
  <si>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</si>
  <si>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</si>
  <si>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</si>
  <si>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</si>
  <si>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</si>
  <si>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</si>
  <si>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</si>
  <si>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</si>
  <si>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</si>
  <si>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</si>
  <si>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</si>
  <si>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</si>
  <si>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</si>
  <si>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</si>
  <si>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</si>
  <si>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</si>
  <si>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</si>
  <si>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</si>
  <si>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</si>
  <si>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</si>
  <si>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</si>
  <si>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</si>
  <si>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</si>
  <si>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</si>
  <si>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</si>
  <si>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</si>
  <si>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</si>
  <si>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</si>
  <si>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</si>
  <si>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</si>
  <si>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</si>
  <si>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</si>
  <si>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</si>
  <si>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</si>
  <si>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</si>
  <si>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</si>
  <si>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</si>
  <si>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</si>
  <si>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</si>
  <si>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</si>
  <si>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</si>
  <si>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</si>
  <si>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</si>
  <si>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</si>
  <si>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</si>
  <si>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</si>
  <si>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</si>
  <si>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</si>
  <si>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</si>
  <si>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</si>
  <si>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</si>
  <si>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</si>
  <si>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</si>
  <si>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</si>
  <si>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</si>
  <si>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</si>
  <si>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</si>
  <si>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</si>
  <si>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</si>
  <si>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</si>
  <si>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</si>
  <si>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</si>
  <si>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</si>
  <si>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</si>
  <si>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</si>
  <si>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</si>
  <si>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</si>
  <si>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</si>
  <si>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</si>
  <si>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</si>
  <si>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</si>
  <si>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</si>
  <si>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</si>
  <si>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</si>
  <si>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</si>
  <si>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</si>
  <si>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</si>
  <si>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</si>
  <si>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</si>
  <si>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</si>
  <si>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</si>
  <si>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</si>
  <si>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</si>
  <si>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</si>
  <si>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</si>
  <si>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</si>
  <si>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</si>
  <si>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</si>
  <si>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</si>
  <si>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</si>
  <si>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</si>
  <si>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</si>
  <si>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</si>
  <si>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</si>
  <si>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</si>
  <si>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</si>
  <si>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</si>
  <si>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</si>
  <si>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</si>
  <si>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</si>
  <si>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</si>
  <si>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</si>
  <si>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</si>
  <si>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</si>
  <si>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</si>
  <si>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</si>
  <si>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</si>
  <si>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</si>
  <si>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</si>
  <si>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</si>
  <si>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</si>
  <si>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</si>
  <si>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</si>
  <si>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</si>
  <si>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</si>
  <si>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</si>
  <si>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</si>
  <si>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</si>
  <si>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</si>
  <si>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</si>
  <si>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</si>
  <si>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</si>
  <si>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</si>
  <si>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</si>
  <si>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</si>
  <si>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</si>
  <si>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</si>
  <si>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</si>
  <si>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</si>
  <si>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</si>
  <si>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</si>
  <si>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</si>
  <si>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</si>
  <si>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</si>
  <si>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</si>
  <si>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</si>
  <si>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</si>
  <si>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</si>
  <si>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</si>
  <si>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</si>
  <si>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</si>
  <si>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</si>
  <si>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</si>
  <si>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</si>
  <si>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</si>
  <si>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</si>
  <si>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</si>
  <si>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</si>
  <si>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</si>
  <si>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</si>
  <si>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</si>
  <si>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</si>
  <si>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</si>
  <si>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</si>
  <si>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</si>
  <si>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</si>
  <si>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</si>
  <si>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</si>
  <si>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</si>
  <si>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</si>
  <si>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</si>
  <si>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</si>
  <si>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</si>
  <si>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</si>
  <si>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</si>
  <si>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</si>
  <si>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</si>
  <si>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</si>
  <si>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</si>
  <si>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</si>
  <si>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</si>
  <si>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</si>
  <si>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</si>
  <si>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</si>
  <si>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</si>
  <si>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</si>
  <si>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</si>
  <si>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</si>
  <si>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</si>
  <si>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</si>
  <si>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</si>
  <si>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</si>
  <si>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</si>
  <si>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</si>
  <si>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</si>
  <si>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</si>
  <si>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</si>
  <si>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</si>
  <si>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</si>
  <si>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</si>
  <si>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</si>
  <si>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</si>
  <si>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</si>
  <si>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</si>
  <si>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</si>
  <si>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</si>
  <si>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</si>
  <si>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</si>
  <si>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</si>
  <si>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</si>
  <si>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</si>
  <si>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</si>
  <si>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</si>
  <si>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</si>
  <si>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</si>
  <si>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</si>
  <si>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</si>
  <si>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</si>
  <si>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</si>
  <si>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</si>
  <si>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</si>
  <si>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</si>
  <si>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</si>
  <si>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</si>
  <si>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</si>
  <si>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</si>
  <si>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</si>
  <si>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</si>
  <si>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</si>
  <si>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</si>
  <si>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</si>
  <si>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</si>
  <si>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</si>
  <si>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</si>
  <si>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</si>
  <si>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</si>
  <si>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</si>
  <si>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</si>
  <si>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</si>
  <si>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</si>
  <si>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</si>
  <si>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</si>
  <si>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</si>
  <si>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</si>
  <si>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</si>
  <si>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</si>
  <si>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</si>
  <si>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</si>
  <si>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</si>
  <si>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</si>
  <si>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</si>
  <si>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</si>
  <si>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</si>
  <si>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</si>
  <si>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</si>
  <si>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</si>
  <si>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</si>
  <si>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</si>
  <si>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</si>
  <si>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</si>
  <si>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</si>
  <si>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</si>
  <si>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</si>
  <si>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</si>
  <si>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</si>
  <si>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</si>
  <si>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</si>
  <si>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</si>
  <si>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</si>
  <si>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</si>
  <si>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</si>
  <si>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</si>
  <si>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</si>
  <si>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</si>
  <si>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</si>
  <si>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</si>
  <si>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</si>
  <si>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</si>
  <si>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</si>
  <si>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</si>
  <si>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</si>
  <si>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</si>
  <si>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</si>
  <si>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</si>
  <si>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</si>
  <si>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</si>
  <si>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</si>
  <si>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</si>
  <si>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</si>
  <si>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</si>
  <si>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</si>
  <si>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</si>
  <si>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</si>
  <si>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</si>
  <si>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</si>
  <si>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</si>
  <si>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</si>
  <si>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</si>
  <si>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</si>
  <si>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</si>
  <si>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</si>
  <si>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</si>
  <si>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</si>
  <si>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</si>
  <si>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</si>
  <si>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</si>
  <si>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</si>
  <si>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</si>
  <si>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</si>
  <si>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</si>
  <si>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</si>
  <si>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</si>
  <si>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</si>
  <si>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</si>
  <si>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</si>
  <si>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</si>
  <si>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</si>
  <si>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</si>
  <si>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</si>
  <si>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</si>
  <si>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</si>
  <si>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</si>
  <si>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</si>
  <si>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</si>
  <si>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</si>
  <si>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</si>
  <si>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</si>
  <si>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</si>
  <si>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</si>
  <si>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</si>
  <si>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</si>
  <si>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</si>
  <si>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</si>
  <si>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</si>
  <si>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</si>
  <si>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</si>
  <si>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</si>
  <si>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</si>
  <si>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</si>
  <si>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</si>
  <si>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</si>
  <si>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</si>
  <si>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</si>
  <si>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</si>
  <si>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</si>
  <si>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</si>
  <si>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</si>
  <si>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</si>
  <si>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</si>
  <si>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</si>
  <si>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</si>
  <si>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</si>
  <si>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</si>
  <si>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</si>
  <si>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</si>
  <si>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</si>
  <si>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</si>
  <si>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</si>
  <si>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</si>
  <si>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</si>
  <si>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</si>
  <si>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</si>
  <si>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</si>
  <si>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</si>
  <si>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</si>
  <si>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</si>
  <si>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</si>
  <si>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</si>
  <si>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</si>
  <si>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</si>
  <si>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</si>
  <si>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</si>
  <si>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</si>
  <si>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</si>
  <si>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</si>
  <si>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</si>
  <si>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</si>
  <si>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</si>
  <si>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</si>
  <si>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</si>
  <si>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</si>
  <si>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</si>
  <si>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</si>
  <si>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</si>
  <si>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</si>
  <si>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</si>
  <si>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</si>
  <si>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</si>
  <si>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</si>
  <si>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</si>
  <si>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</si>
  <si>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</si>
  <si>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</si>
  <si>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</si>
  <si>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</si>
  <si>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</si>
  <si>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</si>
  <si>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</si>
  <si>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</si>
  <si>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</si>
  <si>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</si>
  <si>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</si>
  <si>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</si>
  <si>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</si>
  <si>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</si>
  <si>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</si>
  <si>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</si>
  <si>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</si>
  <si>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</si>
  <si>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</si>
  <si>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</si>
  <si>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</si>
  <si>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</si>
  <si>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</si>
  <si>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</si>
  <si>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</si>
  <si>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</si>
  <si>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</si>
  <si>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</si>
  <si>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</si>
  <si>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</si>
  <si>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</si>
  <si>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</si>
  <si>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</si>
  <si>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</si>
  <si>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</si>
  <si>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</si>
  <si>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</si>
  <si>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</si>
  <si>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</si>
  <si>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</si>
  <si>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</si>
  <si>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</si>
  <si>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</si>
  <si>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</si>
  <si>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</si>
  <si>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</si>
  <si>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</si>
  <si>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</si>
  <si>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</si>
  <si>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</si>
  <si>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</si>
  <si>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</si>
  <si>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</si>
  <si>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</si>
  <si>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</si>
  <si>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</si>
  <si>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</si>
  <si>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</si>
  <si>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</si>
  <si>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</si>
  <si>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</si>
  <si>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</si>
  <si>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</si>
  <si>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</si>
  <si>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</si>
  <si>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</si>
  <si>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</si>
  <si>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</si>
  <si>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</si>
  <si>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</si>
  <si>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</si>
  <si>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</si>
  <si>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</si>
  <si>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</si>
  <si>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</si>
  <si>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</si>
  <si>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</si>
  <si>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</si>
  <si>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</si>
  <si>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</si>
  <si>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</si>
  <si>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</si>
  <si>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</si>
  <si>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</si>
  <si>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</si>
  <si>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</si>
  <si>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</si>
  <si>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</si>
  <si>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</si>
  <si>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</si>
  <si>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</si>
  <si>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</si>
  <si>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</si>
  <si>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</si>
  <si>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</si>
  <si>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</si>
  <si>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</si>
  <si>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</si>
  <si>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</si>
  <si>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</si>
  <si>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</si>
  <si>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</si>
  <si>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</si>
  <si>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</si>
  <si>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</si>
  <si>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</si>
  <si>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</si>
  <si>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</si>
  <si>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</si>
  <si>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</si>
  <si>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</si>
  <si>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</si>
  <si>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</si>
  <si>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</si>
  <si>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</si>
  <si>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</si>
  <si>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</si>
  <si>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</si>
  <si>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</si>
  <si>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</si>
  <si>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</si>
  <si>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</si>
  <si>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</si>
  <si>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</si>
  <si>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</si>
  <si>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</si>
  <si>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</si>
  <si>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</si>
  <si>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</si>
  <si>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</si>
  <si>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</si>
  <si>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</si>
  <si>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</si>
  <si>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</si>
  <si>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</si>
  <si>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</si>
  <si>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</si>
  <si>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</si>
  <si>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</si>
  <si>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</si>
  <si>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</si>
  <si>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</si>
  <si>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</si>
  <si>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</si>
  <si>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</si>
  <si>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</si>
  <si>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</si>
  <si>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</si>
  <si>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</si>
  <si>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</si>
  <si>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</si>
  <si>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</si>
  <si>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</si>
  <si>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</si>
  <si>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</si>
  <si>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</si>
  <si>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</si>
  <si>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</si>
  <si>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</si>
  <si>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</si>
  <si>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</si>
  <si>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</si>
  <si>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</si>
  <si>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</si>
  <si>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</si>
  <si>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</si>
  <si>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</si>
  <si>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</si>
  <si>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</si>
  <si>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</si>
  <si>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</si>
  <si>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</si>
  <si>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</si>
  <si>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</si>
  <si>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</si>
  <si>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</si>
  <si>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</si>
  <si>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</si>
  <si>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</si>
  <si>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</si>
  <si>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</si>
  <si>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</si>
  <si>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</si>
  <si>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</si>
  <si>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</si>
  <si>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</si>
  <si>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</si>
  <si>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</si>
  <si>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</si>
  <si>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</si>
  <si>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</si>
  <si>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</si>
  <si>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</si>
  <si>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</si>
  <si>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</si>
  <si>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</si>
  <si>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</si>
  <si>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</si>
  <si>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</si>
  <si>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</si>
  <si>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</si>
  <si>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</si>
  <si>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</si>
  <si>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</si>
  <si>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</si>
  <si>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</si>
  <si>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</si>
  <si>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</si>
  <si>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</si>
  <si>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</si>
  <si>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</si>
  <si>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</si>
  <si>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</si>
  <si>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</si>
  <si>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</si>
  <si>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</si>
  <si>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</si>
  <si>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</si>
  <si>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</si>
  <si>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</si>
  <si>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</si>
  <si>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</si>
  <si>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</si>
  <si>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</si>
  <si>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</si>
  <si>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</si>
  <si>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</si>
  <si>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</si>
  <si>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</si>
  <si>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</si>
  <si>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</si>
  <si>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</si>
  <si>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</si>
  <si>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</si>
  <si>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</si>
  <si>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</si>
  <si>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</si>
  <si>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</si>
  <si>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</si>
  <si>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</si>
  <si>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</si>
  <si>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</si>
  <si>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</si>
  <si>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</si>
  <si>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</si>
  <si>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</si>
  <si>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</si>
  <si>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</si>
  <si>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</si>
  <si>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</si>
  <si>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</si>
  <si>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</si>
  <si>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</si>
  <si>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</si>
  <si>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</si>
  <si>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</si>
  <si>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</si>
  <si>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</si>
  <si>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</si>
  <si>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</si>
  <si>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</si>
  <si>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</si>
  <si>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</si>
  <si>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</si>
  <si>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</si>
  <si>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</si>
  <si>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</si>
  <si>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</si>
  <si>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</si>
  <si>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</si>
  <si>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</si>
  <si>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</si>
  <si>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</si>
  <si>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</si>
  <si>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</si>
  <si>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</si>
  <si>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</si>
  <si>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</si>
  <si>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</si>
  <si>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</si>
  <si>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</si>
  <si>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</si>
  <si>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</si>
  <si>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</si>
  <si>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</si>
  <si>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</si>
  <si>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</si>
  <si>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</si>
  <si>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</si>
  <si>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</si>
  <si>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</si>
  <si>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</si>
  <si>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</si>
  <si>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</si>
  <si>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</si>
  <si>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</si>
  <si>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</si>
  <si>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</si>
  <si>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</si>
  <si>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</si>
  <si>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</si>
  <si>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</si>
  <si>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</si>
  <si>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</si>
  <si>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</si>
  <si>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</si>
  <si>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</si>
  <si>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</si>
  <si>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</si>
  <si>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</si>
  <si>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</si>
  <si>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</si>
  <si>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</si>
  <si>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</si>
  <si>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</si>
  <si>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</si>
  <si>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</si>
  <si>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</si>
  <si>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</si>
  <si>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</si>
  <si>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</si>
  <si>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</si>
  <si>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</si>
  <si>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</si>
  <si>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</si>
  <si>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</si>
  <si>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</si>
  <si>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</si>
  <si>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</si>
  <si>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</si>
  <si>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</si>
  <si>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</si>
  <si>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</si>
  <si>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</si>
  <si>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</si>
  <si>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</si>
  <si>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</si>
  <si>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</si>
  <si>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</si>
  <si>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</si>
  <si>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</si>
  <si>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</si>
  <si>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</si>
  <si>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</si>
  <si>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</si>
  <si>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</si>
  <si>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</si>
  <si>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</si>
  <si>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</si>
  <si>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</si>
  <si>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</si>
  <si>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</si>
  <si>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</si>
  <si>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</si>
  <si>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</si>
  <si>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</si>
  <si>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</si>
  <si>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</si>
  <si>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</si>
  <si>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</si>
  <si>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</si>
  <si>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</si>
  <si>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</si>
  <si>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</si>
  <si>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</si>
  <si>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</si>
  <si>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</si>
  <si>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</si>
  <si>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</si>
  <si>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</si>
  <si>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</si>
  <si>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</si>
  <si>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</si>
  <si>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</si>
  <si>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</si>
  <si>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</si>
  <si>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</si>
  <si>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</si>
  <si>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</si>
  <si>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</si>
  <si>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</si>
  <si>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</si>
  <si>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</si>
  <si>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</si>
  <si>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</si>
  <si>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</si>
  <si>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</si>
  <si>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</si>
  <si>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</si>
  <si>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</si>
  <si>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</si>
  <si>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</si>
  <si>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</si>
  <si>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</si>
  <si>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</si>
  <si>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</si>
  <si>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</si>
  <si>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</si>
  <si>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</si>
  <si>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</si>
  <si>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</si>
  <si>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</si>
  <si>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</si>
  <si>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</si>
  <si>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</si>
  <si>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</si>
  <si>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</si>
  <si>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</si>
  <si>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</si>
  <si>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</si>
  <si>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</si>
  <si>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</si>
  <si>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</si>
  <si>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</si>
  <si>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</si>
  <si>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</si>
  <si>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</si>
  <si>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</si>
  <si>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</si>
  <si>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</si>
  <si>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</si>
  <si>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</si>
  <si>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</si>
  <si>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</si>
  <si>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</si>
  <si>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</si>
  <si>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</si>
  <si>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</si>
  <si>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</si>
  <si>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</si>
  <si>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</si>
  <si>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</si>
  <si>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</si>
  <si>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</si>
  <si>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</si>
  <si>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</si>
  <si>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</si>
  <si>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</si>
  <si>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</si>
  <si>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</si>
  <si>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</si>
  <si>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</si>
  <si>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</si>
  <si>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</si>
  <si>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</si>
  <si>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</si>
  <si>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</si>
  <si>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</si>
  <si>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</si>
  <si>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</si>
  <si>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</si>
  <si>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</si>
  <si>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</si>
  <si>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</si>
  <si>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</si>
  <si>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</si>
  <si>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</si>
  <si>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</si>
  <si>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</si>
  <si>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</si>
  <si>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</si>
  <si>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</si>
  <si>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</si>
  <si>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</si>
  <si>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</si>
  <si>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</si>
  <si>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</si>
  <si>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</si>
  <si>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</si>
  <si>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</si>
  <si>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</si>
  <si>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</si>
  <si>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</si>
  <si>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</si>
  <si>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</si>
  <si>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</si>
  <si>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</si>
  <si>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</si>
  <si>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</si>
  <si>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</si>
  <si>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</si>
  <si>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</si>
  <si>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</si>
  <si>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</si>
  <si>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</si>
  <si>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</si>
  <si>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</si>
  <si>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</si>
  <si>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</si>
  <si>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</si>
  <si>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</si>
  <si>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</si>
  <si>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</si>
  <si>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</si>
  <si>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</si>
  <si>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</si>
  <si>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</si>
  <si>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</si>
  <si>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</si>
  <si>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</si>
  <si>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</si>
  <si>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</si>
  <si>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</si>
  <si>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</si>
  <si>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</si>
  <si>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</si>
  <si>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</si>
  <si>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</si>
  <si>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</si>
  <si>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</si>
  <si>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</si>
  <si>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</si>
  <si>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</si>
  <si>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</si>
  <si>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</si>
  <si>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</si>
  <si>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</si>
  <si>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</si>
  <si>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</si>
  <si>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</si>
  <si>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</si>
  <si>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</si>
  <si>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</si>
  <si>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</si>
  <si>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</si>
  <si>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</si>
  <si>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</si>
  <si>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</si>
  <si>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</si>
  <si>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</si>
  <si>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</si>
  <si>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</si>
  <si>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</si>
  <si>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</si>
  <si>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</si>
  <si>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</si>
  <si>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</si>
  <si>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</si>
  <si>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</si>
  <si>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</si>
  <si>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</si>
  <si>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</si>
  <si>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</si>
  <si>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</si>
  <si>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</si>
  <si>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</si>
  <si>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</si>
  <si>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</si>
  <si>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</si>
  <si>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</si>
  <si>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</si>
  <si>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</si>
  <si>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</si>
  <si>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</si>
  <si>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</si>
  <si>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</si>
  <si>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</si>
  <si>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</si>
  <si>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</si>
  <si>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</si>
  <si>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</si>
  <si>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</si>
  <si>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</si>
  <si>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</si>
  <si>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</si>
  <si>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</si>
  <si>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</si>
  <si>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</si>
  <si>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</si>
  <si>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</si>
  <si>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</si>
  <si>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</si>
  <si>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</si>
  <si>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</si>
  <si>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</si>
  <si>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</si>
  <si>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</si>
  <si>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</si>
  <si>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</si>
  <si>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</si>
  <si>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</si>
  <si>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</si>
  <si>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</si>
  <si>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</si>
  <si>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</si>
  <si>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</si>
  <si>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</si>
  <si>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</si>
  <si>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</si>
  <si>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</si>
  <si>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</si>
  <si>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</si>
  <si>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</si>
  <si>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</si>
  <si>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</si>
  <si>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</si>
  <si>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</si>
  <si>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</si>
  <si>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</si>
  <si>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</si>
  <si>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</si>
  <si>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</si>
  <si>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</si>
  <si>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</si>
  <si>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</si>
  <si>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</si>
  <si>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</si>
  <si>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</si>
  <si>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</si>
  <si>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</si>
  <si>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</si>
  <si>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</si>
  <si>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</si>
  <si>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</si>
  <si>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</si>
  <si>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</si>
  <si>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</si>
  <si>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</si>
  <si>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</si>
  <si>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</si>
  <si>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</si>
  <si>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</si>
  <si>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</si>
  <si>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</si>
  <si>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</si>
  <si>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</si>
  <si>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</si>
  <si>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</si>
  <si>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</si>
  <si>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</si>
  <si>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</si>
  <si>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</si>
  <si>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</si>
  <si>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</si>
  <si>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</si>
  <si>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</si>
  <si>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</si>
  <si>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</si>
  <si>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</si>
  <si>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</si>
  <si>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</si>
  <si>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</si>
  <si>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</si>
  <si>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</si>
  <si>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</si>
  <si>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</si>
  <si>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</si>
  <si>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</si>
  <si>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</si>
  <si>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</si>
  <si>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</si>
  <si>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</si>
  <si>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</si>
  <si>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</si>
  <si>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</si>
  <si>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</si>
  <si>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</si>
  <si>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</si>
  <si>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</si>
  <si>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</si>
  <si>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</si>
  <si>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</si>
  <si>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</si>
  <si>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</si>
  <si>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</si>
  <si>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</si>
  <si>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</si>
  <si>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</si>
  <si>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</si>
  <si>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</si>
  <si>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</si>
  <si>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</si>
  <si>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</si>
  <si>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</si>
  <si>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</si>
  <si>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</si>
  <si>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</si>
  <si>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</si>
  <si>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</si>
  <si>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</si>
  <si>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</si>
  <si>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</si>
  <si>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</si>
  <si>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</si>
  <si>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</si>
  <si>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</si>
  <si>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</si>
  <si>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</si>
  <si>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</si>
  <si>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</si>
  <si>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</si>
  <si>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</si>
  <si>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</si>
  <si>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</si>
  <si>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</si>
  <si>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</si>
  <si>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</si>
  <si>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</si>
  <si>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</si>
  <si>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</si>
  <si>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</si>
  <si>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</si>
  <si>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</si>
  <si>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</si>
  <si>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</si>
  <si>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</si>
  <si>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</si>
  <si>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</si>
  <si>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</si>
  <si>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</si>
  <si>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</si>
  <si>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</si>
  <si>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</si>
  <si>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</si>
  <si>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</si>
  <si>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</si>
  <si>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</si>
  <si>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</si>
  <si>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</si>
  <si>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</si>
  <si>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</si>
  <si>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</si>
  <si>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</si>
  <si>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</si>
  <si>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</si>
  <si>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</si>
  <si>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</si>
  <si>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</si>
  <si>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</si>
  <si>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</si>
  <si>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</si>
  <si>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</si>
  <si>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</si>
  <si>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</si>
  <si>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</si>
  <si>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</si>
  <si>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</si>
  <si>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</si>
  <si>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</si>
  <si>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</si>
  <si>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</si>
  <si>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</si>
  <si>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</si>
  <si>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</si>
  <si>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</si>
  <si>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</si>
  <si>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</si>
  <si>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</si>
  <si>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</si>
  <si>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</si>
  <si>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</si>
  <si>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</si>
  <si>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</si>
  <si>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</si>
  <si>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</si>
  <si>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</si>
  <si>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</si>
  <si>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</si>
  <si>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</si>
  <si>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</si>
  <si>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</si>
  <si>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</si>
  <si>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</si>
  <si>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</si>
  <si>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</si>
  <si>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</si>
  <si>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</si>
  <si>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</si>
  <si>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</si>
  <si>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</si>
  <si>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</si>
  <si>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</si>
  <si>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</si>
  <si>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</si>
  <si>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</si>
  <si>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</si>
  <si>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</si>
  <si>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</si>
  <si>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</si>
  <si>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</si>
  <si>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</si>
  <si>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</si>
  <si>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</si>
  <si>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</si>
  <si>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</si>
  <si>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</si>
  <si>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</si>
  <si>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</si>
  <si>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</si>
  <si>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</si>
  <si>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</si>
  <si>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</si>
  <si>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</si>
  <si>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</si>
  <si>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</si>
  <si>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</si>
  <si>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</si>
  <si>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</si>
  <si>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</si>
  <si>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</si>
  <si>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</si>
  <si>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</si>
  <si>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</si>
  <si>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</si>
  <si>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</si>
  <si>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</si>
  <si>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</si>
  <si>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</si>
  <si>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</si>
  <si>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</si>
  <si>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</si>
  <si>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</si>
  <si>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</si>
  <si>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</si>
  <si>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</si>
  <si>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</si>
  <si>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</si>
  <si>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</si>
  <si>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</si>
  <si>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</si>
  <si>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</si>
  <si>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</si>
  <si>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</si>
  <si>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</si>
  <si>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</si>
  <si>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</si>
  <si>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</si>
  <si>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</si>
  <si>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</si>
  <si>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</si>
  <si>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</si>
  <si>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</si>
  <si>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</si>
  <si>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</si>
  <si>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</si>
  <si>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</si>
  <si>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</si>
  <si>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</si>
  <si>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</si>
  <si>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</si>
  <si>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</si>
  <si>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</si>
  <si>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</si>
  <si>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</si>
  <si>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</si>
  <si>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</si>
  <si>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</si>
  <si>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</si>
  <si>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</si>
  <si>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</si>
  <si>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</si>
  <si>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</si>
  <si>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</si>
  <si>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</si>
  <si>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</si>
  <si>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</si>
  <si>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</si>
  <si>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</si>
  <si>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</si>
  <si>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</si>
  <si>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</si>
  <si>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</si>
  <si>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</si>
  <si>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</si>
  <si>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</si>
  <si>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</si>
  <si>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</si>
  <si>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</si>
  <si>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</si>
  <si>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</si>
  <si>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</si>
  <si>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</si>
  <si>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</si>
  <si>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</si>
  <si>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</si>
  <si>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</si>
  <si>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</si>
  <si>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</si>
  <si>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</si>
  <si>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</si>
  <si>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</si>
  <si>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</si>
  <si>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</si>
  <si>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</si>
  <si>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</si>
  <si>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</si>
  <si>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</si>
  <si>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</si>
  <si>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</si>
  <si>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</si>
  <si>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</si>
  <si>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</si>
  <si>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</si>
  <si>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</si>
  <si>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</si>
  <si>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</si>
  <si>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</si>
  <si>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</si>
  <si>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</si>
  <si>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</si>
  <si>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</si>
  <si>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</si>
  <si>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</si>
  <si>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</si>
  <si>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</si>
  <si>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</si>
  <si>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</si>
  <si>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</si>
  <si>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</si>
  <si>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</si>
  <si>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</si>
  <si>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</si>
  <si>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</si>
  <si>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</si>
  <si>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</si>
  <si>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</si>
  <si>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</si>
  <si>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</si>
  <si>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</si>
  <si>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</si>
  <si>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</si>
  <si>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</si>
  <si>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</si>
  <si>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</si>
  <si>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</si>
  <si>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</si>
  <si>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</si>
  <si>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</si>
  <si>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</si>
  <si>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</si>
  <si>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</si>
  <si>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</si>
  <si>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</si>
  <si>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</si>
  <si>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</si>
  <si>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</si>
  <si>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</si>
  <si>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</si>
  <si>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</si>
  <si>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</si>
  <si>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</si>
  <si>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</si>
  <si>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</si>
  <si>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</si>
  <si>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</si>
  <si>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</si>
  <si>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</si>
  <si>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</si>
  <si>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</si>
  <si>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</si>
  <si>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</si>
  <si>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</si>
  <si>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</si>
  <si>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</si>
  <si>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</si>
  <si>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</si>
  <si>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</si>
  <si>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</si>
  <si>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</si>
  <si>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</si>
  <si>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</si>
  <si>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</si>
  <si>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</si>
  <si>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</si>
  <si>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</si>
  <si>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</si>
  <si>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</si>
  <si>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</si>
  <si>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</si>
  <si>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</si>
  <si>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</si>
  <si>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</si>
  <si>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</si>
  <si>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</si>
  <si>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</si>
  <si>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</si>
  <si>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</si>
  <si>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</si>
  <si>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</si>
  <si>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</si>
  <si>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</si>
  <si>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</si>
  <si>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</si>
  <si>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</si>
  <si>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</si>
  <si>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</si>
  <si>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</si>
  <si>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</si>
  <si>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</si>
  <si>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</si>
  <si>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</si>
  <si>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</si>
  <si>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</si>
  <si>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</si>
  <si>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</si>
  <si>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</si>
  <si>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</si>
  <si>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</si>
  <si>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</si>
  <si>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</si>
  <si>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</si>
  <si>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</si>
  <si>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</si>
  <si>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</si>
  <si>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</si>
  <si>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</si>
  <si>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</si>
  <si>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</si>
  <si>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</si>
  <si>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</si>
  <si>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</si>
  <si>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</si>
  <si>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</si>
  <si>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</si>
  <si>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</si>
  <si>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</si>
  <si>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</si>
  <si>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</si>
  <si>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</si>
  <si>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</si>
  <si>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</si>
  <si>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</si>
  <si>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</si>
  <si>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</si>
  <si>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</si>
  <si>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</si>
  <si>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</si>
  <si>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</si>
  <si>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</si>
  <si>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</si>
  <si>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</si>
  <si>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</si>
  <si>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</si>
  <si>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</si>
  <si>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</si>
  <si>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</si>
  <si>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</si>
  <si>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</si>
  <si>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</si>
  <si>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</si>
  <si>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</si>
  <si>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</si>
  <si>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</si>
  <si>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</si>
  <si>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</si>
  <si>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</si>
  <si>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</si>
  <si>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</si>
  <si>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</si>
  <si>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</si>
  <si>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</si>
  <si>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</si>
  <si>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</si>
  <si>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</si>
  <si>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</si>
  <si>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</si>
  <si>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</si>
  <si>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</si>
  <si>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</si>
  <si>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</si>
  <si>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</si>
  <si>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</si>
  <si>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</si>
  <si>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</si>
  <si>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</si>
  <si>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</si>
  <si>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</si>
  <si>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</si>
  <si>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</si>
  <si>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</si>
  <si>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</si>
  <si>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</si>
  <si>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</si>
  <si>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</si>
  <si>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</si>
  <si>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</si>
  <si>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</si>
  <si>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</si>
  <si>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</si>
  <si>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</si>
  <si>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</si>
  <si>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</si>
  <si>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</si>
  <si>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</si>
  <si>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</si>
  <si>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</si>
  <si>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</si>
  <si>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</si>
  <si>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</si>
  <si>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</si>
  <si>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</si>
  <si>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</si>
  <si>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</si>
  <si>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</si>
  <si>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</si>
  <si>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</si>
  <si>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</si>
  <si>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</si>
  <si>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</si>
  <si>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</si>
  <si>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</si>
  <si>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</si>
  <si>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</si>
  <si>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</si>
  <si>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</si>
  <si>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</si>
  <si>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</si>
  <si>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</si>
  <si>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</si>
  <si>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</si>
  <si>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</si>
  <si>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</si>
  <si>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</si>
  <si>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</si>
  <si>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</si>
  <si>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</si>
  <si>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</si>
  <si>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</si>
  <si>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</si>
  <si>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</si>
  <si>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</si>
  <si>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</si>
  <si>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</si>
  <si>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</si>
  <si>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</si>
  <si>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</si>
  <si>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</si>
  <si>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</si>
  <si>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</si>
  <si>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</si>
  <si>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</si>
  <si>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</si>
  <si>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</si>
  <si>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</si>
  <si>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</si>
  <si>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</si>
  <si>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</si>
  <si>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</si>
  <si>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</si>
  <si>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</si>
  <si>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</si>
  <si>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</si>
  <si>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</si>
  <si>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</si>
  <si>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</si>
  <si>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</si>
  <si>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</si>
  <si>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</si>
  <si>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</si>
  <si>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</si>
  <si>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</si>
  <si>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</si>
  <si>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</si>
  <si>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</si>
  <si>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</si>
  <si>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</si>
  <si>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</si>
  <si>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</si>
  <si>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</si>
  <si>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</si>
  <si>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</si>
  <si>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</si>
  <si>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</si>
  <si>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</si>
  <si>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</si>
  <si>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</si>
  <si>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</si>
  <si>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</si>
  <si>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</si>
  <si>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</si>
  <si>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</si>
  <si>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</si>
  <si>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</si>
  <si>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</si>
  <si>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</si>
  <si>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</si>
  <si>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</si>
  <si>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</si>
  <si>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</si>
  <si>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</si>
  <si>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</si>
  <si>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</si>
  <si>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</si>
  <si>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</si>
  <si>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</si>
  <si>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</si>
  <si>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</si>
  <si>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</si>
  <si>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</si>
  <si>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</si>
  <si>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</si>
  <si>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</si>
  <si>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</si>
  <si>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</si>
  <si>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</si>
  <si>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</si>
  <si>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</si>
  <si>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</si>
  <si>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</si>
  <si>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</si>
  <si>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</si>
  <si>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</si>
  <si>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</si>
  <si>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</si>
  <si>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</si>
  <si>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</si>
  <si>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</si>
  <si>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</si>
  <si>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</si>
  <si>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</si>
  <si>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</si>
  <si>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</si>
  <si>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</si>
  <si>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</si>
  <si>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</si>
  <si>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</si>
  <si>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</si>
  <si>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</si>
  <si>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</si>
  <si>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</si>
  <si>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</si>
  <si>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</si>
  <si>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</si>
  <si>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</si>
  <si>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</si>
  <si>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</si>
  <si>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</si>
  <si>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</si>
  <si>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</si>
  <si>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</si>
  <si>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</si>
  <si>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</si>
  <si>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</si>
  <si>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</si>
  <si>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</si>
  <si>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</si>
  <si>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</si>
  <si>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</si>
  <si>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</si>
  <si>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</si>
  <si>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</si>
  <si>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</si>
  <si>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</si>
  <si>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</si>
  <si>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</si>
  <si>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</si>
  <si>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</si>
  <si>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</si>
  <si>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</si>
  <si>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</si>
  <si>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</si>
  <si>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</si>
  <si>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</si>
  <si>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</si>
  <si>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</si>
  <si>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</si>
  <si>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</si>
  <si>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</si>
  <si>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</si>
  <si>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</si>
  <si>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</si>
  <si>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</si>
  <si>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</si>
  <si>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</si>
  <si>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</si>
  <si>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</si>
  <si>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</si>
  <si>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</si>
  <si>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</si>
  <si>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</si>
  <si>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</si>
  <si>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</si>
  <si>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</si>
  <si>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</si>
  <si>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</si>
  <si>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</si>
  <si>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</si>
  <si>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</si>
  <si>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</si>
  <si>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</si>
  <si>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</si>
  <si>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</si>
  <si>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</si>
  <si>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</si>
  <si>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</si>
  <si>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</si>
  <si>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</si>
  <si>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</si>
  <si>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</si>
  <si>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</si>
  <si>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</si>
  <si>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</si>
  <si>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</si>
  <si>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</si>
  <si>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</si>
  <si>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</si>
  <si>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</si>
  <si>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</si>
  <si>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</si>
  <si>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</si>
  <si>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</si>
  <si>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</si>
  <si>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</si>
  <si>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</si>
  <si>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</si>
  <si>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</si>
  <si>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</si>
  <si>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</si>
  <si>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</si>
  <si>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</si>
  <si>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</si>
  <si>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</si>
  <si>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</si>
  <si>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</si>
  <si>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</si>
  <si>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</si>
  <si>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</si>
  <si>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</si>
  <si>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</si>
  <si>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</si>
  <si>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</si>
  <si>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</si>
  <si>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</si>
  <si>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</si>
  <si>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</si>
  <si>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</si>
  <si>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</si>
  <si>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</si>
  <si>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</si>
  <si>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</si>
  <si>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</si>
  <si>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</si>
  <si>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</si>
  <si>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</si>
  <si>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</si>
  <si>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</si>
  <si>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</si>
  <si>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</si>
  <si>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</si>
  <si>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</si>
  <si>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</si>
  <si>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</si>
  <si>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</si>
  <si>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</si>
  <si>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</si>
  <si>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</si>
  <si>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</si>
  <si>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</si>
  <si>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</si>
  <si>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</si>
  <si>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</si>
  <si>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</si>
  <si>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</si>
  <si>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</si>
  <si>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</si>
  <si>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</si>
  <si>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</si>
  <si>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</si>
  <si>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</si>
  <si>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</si>
  <si>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</si>
  <si>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</si>
  <si>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</si>
  <si>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</si>
  <si>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</si>
  <si>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</si>
  <si>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</si>
  <si>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</si>
  <si>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</si>
  <si>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</si>
  <si>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</si>
  <si>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</si>
  <si>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</si>
  <si>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</si>
  <si>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</si>
  <si>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</si>
  <si>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</si>
  <si>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</si>
  <si>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</si>
  <si>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</si>
  <si>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</si>
  <si>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</si>
  <si>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</si>
  <si>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</si>
  <si>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</si>
  <si>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</si>
  <si>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</si>
  <si>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</si>
  <si>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</si>
  <si>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</si>
  <si>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</si>
  <si>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</si>
  <si>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</si>
  <si>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</si>
  <si>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</si>
  <si>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</si>
  <si>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</si>
  <si>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</si>
  <si>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</si>
  <si>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</si>
  <si>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</si>
  <si>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</si>
  <si>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</si>
  <si>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</si>
  <si>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</si>
  <si>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</si>
  <si>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</si>
  <si>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</si>
  <si>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</si>
  <si>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</si>
  <si>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</si>
  <si>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</si>
  <si>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</si>
  <si>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</si>
  <si>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</si>
  <si>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</si>
  <si>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</si>
  <si>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</si>
  <si>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</si>
  <si>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</si>
  <si>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</si>
  <si>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</si>
  <si>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</si>
  <si>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</si>
  <si>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</si>
  <si>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</si>
  <si>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</si>
  <si>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</si>
  <si>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</si>
  <si>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</si>
  <si>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</si>
  <si>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</si>
  <si>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</si>
  <si>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</si>
  <si>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</si>
  <si>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</si>
  <si>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</si>
  <si>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</si>
  <si>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</si>
  <si>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</si>
  <si>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</si>
  <si>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</si>
  <si>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</si>
  <si>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</si>
  <si>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</si>
  <si>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</si>
  <si>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</si>
  <si>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</si>
  <si>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</si>
  <si>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</si>
  <si>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</si>
  <si>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</si>
  <si>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</si>
  <si>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</si>
  <si>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</si>
  <si>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</si>
  <si>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</si>
  <si>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</si>
  <si>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</si>
  <si>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</si>
  <si>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</si>
  <si>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</si>
  <si>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</si>
  <si>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</si>
  <si>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</si>
  <si>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</si>
  <si>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</si>
  <si>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</si>
  <si>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</si>
  <si>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</si>
  <si>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</si>
  <si>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</si>
  <si>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</si>
  <si>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</si>
  <si>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</si>
  <si>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</si>
  <si>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</si>
  <si>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</si>
  <si>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</si>
  <si>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</si>
  <si>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</si>
  <si>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</si>
  <si>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</si>
  <si>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</si>
  <si>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</si>
  <si>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</si>
  <si>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</si>
  <si>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</si>
  <si>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</si>
  <si>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</si>
  <si>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</si>
  <si>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</si>
  <si>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</si>
  <si>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</si>
  <si>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</si>
  <si>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</si>
  <si>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</si>
  <si>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</si>
  <si>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</si>
  <si>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</si>
  <si>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</si>
  <si>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</si>
  <si>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</si>
  <si>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</si>
  <si>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</si>
  <si>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</si>
  <si>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</si>
  <si>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</si>
  <si>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</si>
  <si>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</si>
  <si>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</si>
  <si>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</si>
  <si>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</si>
  <si>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</si>
  <si>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</si>
  <si>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</si>
  <si>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</si>
  <si>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</si>
  <si>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</si>
  <si>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</si>
  <si>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</si>
  <si>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</si>
  <si>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</si>
  <si>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</si>
  <si>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</si>
  <si>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</si>
  <si>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</si>
  <si>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</si>
  <si>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</si>
  <si>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</si>
  <si>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</si>
  <si>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</si>
  <si>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</si>
  <si>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</si>
  <si>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</si>
  <si>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</si>
  <si>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</si>
  <si>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</si>
  <si>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</si>
  <si>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</si>
  <si>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</si>
  <si>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</si>
  <si>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</si>
  <si>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</si>
  <si>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</si>
  <si>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</si>
  <si>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</si>
  <si>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</si>
  <si>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</si>
  <si>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</si>
  <si>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</si>
  <si>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</si>
  <si>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</si>
  <si>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</si>
  <si>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</si>
  <si>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</si>
  <si>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</si>
  <si>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</si>
  <si>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</si>
  <si>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</si>
  <si>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</si>
  <si>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</si>
  <si>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</si>
  <si>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</si>
  <si>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</si>
  <si>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</si>
  <si>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</si>
  <si>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</si>
  <si>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</si>
  <si>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</si>
  <si>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</si>
  <si>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</si>
  <si>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</si>
  <si>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</si>
  <si>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</si>
  <si>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</si>
  <si>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</si>
  <si>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</si>
  <si>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</si>
  <si>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</si>
  <si>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</si>
  <si>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</si>
  <si>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</si>
  <si>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</si>
  <si>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</si>
  <si>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</si>
  <si>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</si>
  <si>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</si>
  <si>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</si>
  <si>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</si>
  <si>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</si>
  <si>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</si>
  <si>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</si>
  <si>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</si>
  <si>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</si>
  <si>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</si>
  <si>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</si>
  <si>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</si>
  <si>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</si>
  <si>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</si>
  <si>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</si>
  <si>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</si>
  <si>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</si>
  <si>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</si>
  <si>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</si>
  <si>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</si>
  <si>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</si>
  <si>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</si>
  <si>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</si>
  <si>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</si>
  <si>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</si>
  <si>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</si>
  <si>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</si>
  <si>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</si>
  <si>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</si>
  <si>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</si>
  <si>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</si>
  <si>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</si>
  <si>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</si>
  <si>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</si>
  <si>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</si>
  <si>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</si>
  <si>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</si>
  <si>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</si>
  <si>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</si>
  <si>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</si>
  <si>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</si>
  <si>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</si>
  <si>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</si>
  <si>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</si>
  <si>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</si>
  <si>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</si>
  <si>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</si>
  <si>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</si>
  <si>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</si>
  <si>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</si>
  <si>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</si>
  <si>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</si>
  <si>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</si>
  <si>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</si>
  <si>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</si>
  <si>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</si>
  <si>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</si>
  <si>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</si>
  <si>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</si>
  <si>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</si>
  <si>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</si>
  <si>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</si>
  <si>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</si>
  <si>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</si>
  <si>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</si>
  <si>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</si>
  <si>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</si>
  <si>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</si>
  <si>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</si>
  <si>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</si>
  <si>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</si>
  <si>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</si>
  <si>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</si>
  <si>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</si>
  <si>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</si>
  <si>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</si>
  <si>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</si>
  <si>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</si>
  <si>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</si>
  <si>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</si>
  <si>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</si>
  <si>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</si>
  <si>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</si>
  <si>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</si>
  <si>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</si>
  <si>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</si>
  <si>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</si>
  <si>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</si>
  <si>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</si>
  <si>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</si>
  <si>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</si>
  <si>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</si>
  <si>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</si>
  <si>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</si>
  <si>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</si>
  <si>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</si>
  <si>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</si>
  <si>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</si>
  <si>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</si>
  <si>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</si>
  <si>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</si>
  <si>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</si>
  <si>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</si>
  <si>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</si>
  <si>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</si>
  <si>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</si>
  <si>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</si>
  <si>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</si>
  <si>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</si>
  <si>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</si>
  <si>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</si>
  <si>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</si>
  <si>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</si>
  <si>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</si>
  <si>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</si>
  <si>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</si>
  <si>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</si>
  <si>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</si>
  <si>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</si>
  <si>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</si>
  <si>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</si>
  <si>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</si>
  <si>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</si>
  <si>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</si>
  <si>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</si>
  <si>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</si>
  <si>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</si>
  <si>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</si>
  <si>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</si>
  <si>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</si>
  <si>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</si>
  <si>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</si>
  <si>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</si>
  <si>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</si>
  <si>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</si>
  <si>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</si>
  <si>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</si>
  <si>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</si>
  <si>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</si>
  <si>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</si>
  <si>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</si>
  <si>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</si>
  <si>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</si>
  <si>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</si>
  <si>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</si>
  <si>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</si>
  <si>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</si>
  <si>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</si>
  <si>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</si>
  <si>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</si>
  <si>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</si>
  <si>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</si>
  <si>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</si>
  <si>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</si>
  <si>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</si>
  <si>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</si>
  <si>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</si>
  <si>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</si>
  <si>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</si>
  <si>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</si>
  <si>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</si>
  <si>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</si>
  <si>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</si>
  <si>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</si>
  <si>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</si>
  <si>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</si>
  <si>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</si>
  <si>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</si>
  <si>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</si>
  <si>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</si>
  <si>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</si>
  <si>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</si>
  <si>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</si>
  <si>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</si>
  <si>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</si>
  <si>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</si>
  <si>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</si>
  <si>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</si>
  <si>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</si>
  <si>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</si>
  <si>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</si>
  <si>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</si>
  <si>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</si>
  <si>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</si>
  <si>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</si>
  <si>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</si>
  <si>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</si>
  <si>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</si>
  <si>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</si>
  <si>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</si>
  <si>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</si>
  <si>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</si>
  <si>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</si>
  <si>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</si>
  <si>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</si>
  <si>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</si>
  <si>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</si>
  <si>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</si>
  <si>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</si>
  <si>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</si>
  <si>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</si>
  <si>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</si>
  <si>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</si>
  <si>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</si>
  <si>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</si>
  <si>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</si>
  <si>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</si>
  <si>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</si>
  <si>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</si>
  <si>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</si>
  <si>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</si>
  <si>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</si>
  <si>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</si>
  <si>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</si>
  <si>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</si>
  <si>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</si>
  <si>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</si>
  <si>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</si>
  <si>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</si>
  <si>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</si>
  <si>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</si>
  <si>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</si>
  <si>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</si>
  <si>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</si>
  <si>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</si>
  <si>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</si>
  <si>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</si>
  <si>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</si>
  <si>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</si>
  <si>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</si>
  <si>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</si>
  <si>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</si>
  <si>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</si>
  <si>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</si>
  <si>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</si>
  <si>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</si>
  <si>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</si>
  <si>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</si>
  <si>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</si>
  <si>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</si>
  <si>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</si>
  <si>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</si>
  <si>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</si>
  <si>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</si>
  <si>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</si>
  <si>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</si>
  <si>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</si>
  <si>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</si>
  <si>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</si>
  <si>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</si>
  <si>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</si>
  <si>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</si>
  <si>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</si>
  <si>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</si>
  <si>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</si>
  <si>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</si>
  <si>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</si>
  <si>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</si>
  <si>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</si>
  <si>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</si>
  <si>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</si>
  <si>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</si>
  <si>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</si>
  <si>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</si>
  <si>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</si>
  <si>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</si>
  <si>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</si>
  <si>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</si>
  <si>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</si>
  <si>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</si>
  <si>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</si>
  <si>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</si>
  <si>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</si>
  <si>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</si>
  <si>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</si>
  <si>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</si>
  <si>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</si>
  <si>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</si>
  <si>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</si>
  <si>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</si>
  <si>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</si>
  <si>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</si>
  <si>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</si>
  <si>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</si>
  <si>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</si>
  <si>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</si>
  <si>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</si>
  <si>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</si>
  <si>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</si>
  <si>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</si>
  <si>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</si>
  <si>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</si>
  <si>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</si>
  <si>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</si>
  <si>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</si>
  <si>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</si>
  <si>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</si>
  <si>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</si>
  <si>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</si>
  <si>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</si>
  <si>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</si>
  <si>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</si>
  <si>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</si>
  <si>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</si>
  <si>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</si>
  <si>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</si>
  <si>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</si>
  <si>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</si>
  <si>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</si>
  <si>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</si>
  <si>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</si>
  <si>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</si>
  <si>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</si>
  <si>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</si>
  <si>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</si>
  <si>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</si>
  <si>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</si>
  <si>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</si>
  <si>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</si>
  <si>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</si>
  <si>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</si>
  <si>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</si>
  <si>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</si>
  <si>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</si>
  <si>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</si>
  <si>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</si>
  <si>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</si>
  <si>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</si>
  <si>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</si>
  <si>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</si>
  <si>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</si>
  <si>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</si>
  <si>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</si>
  <si>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</si>
  <si>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</si>
  <si>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</si>
  <si>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</si>
  <si>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</si>
  <si>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</si>
  <si>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</si>
  <si>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</si>
  <si>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</si>
  <si>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</si>
  <si>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</si>
  <si>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</si>
  <si>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</si>
  <si>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</si>
  <si>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</si>
  <si>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</si>
  <si>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</si>
  <si>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</si>
  <si>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</si>
  <si>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</si>
  <si>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</si>
  <si>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</si>
  <si>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</si>
  <si>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</si>
  <si>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</si>
  <si>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</si>
  <si>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</si>
  <si>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</si>
  <si>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</si>
  <si>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</si>
  <si>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</si>
  <si>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</si>
  <si>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</si>
  <si>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</si>
  <si>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</si>
  <si>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</si>
  <si>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</si>
  <si>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</si>
  <si>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</si>
  <si>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</si>
  <si>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</si>
  <si>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</si>
  <si>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</si>
  <si>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</si>
  <si>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</si>
  <si>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</si>
  <si>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</si>
  <si>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</si>
  <si>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</si>
  <si>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</si>
  <si>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</si>
  <si>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</si>
  <si>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</si>
  <si>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</si>
  <si>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</si>
  <si>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</si>
  <si>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</si>
  <si>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</si>
  <si>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</si>
  <si>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</si>
  <si>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</si>
  <si>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</si>
  <si>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</si>
  <si>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</si>
  <si>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</si>
  <si>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</si>
  <si>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</si>
  <si>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</si>
  <si>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</si>
  <si>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</si>
  <si>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</si>
  <si>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</si>
  <si>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</si>
  <si>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</si>
  <si>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</si>
  <si>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</si>
  <si>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</si>
  <si>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</si>
  <si>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</si>
  <si>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</si>
  <si>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</si>
  <si>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</si>
  <si>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</si>
  <si>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</si>
  <si>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</si>
  <si>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</si>
  <si>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</si>
  <si>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</si>
  <si>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</si>
  <si>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</si>
  <si>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</si>
  <si>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</si>
  <si>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</si>
  <si>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</si>
  <si>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</si>
  <si>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</si>
  <si>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</si>
  <si>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</si>
  <si>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</si>
  <si>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</si>
  <si>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</si>
  <si>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</si>
  <si>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</si>
  <si>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</si>
  <si>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</si>
  <si>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</si>
  <si>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</si>
  <si>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</si>
  <si>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</si>
  <si>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</si>
  <si>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</si>
  <si>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</si>
  <si>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</si>
  <si>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</si>
  <si>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</si>
  <si>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</si>
  <si>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</si>
  <si>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</si>
  <si>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</si>
  <si>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</si>
  <si>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</si>
  <si>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</si>
  <si>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</si>
  <si>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</si>
  <si>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</si>
  <si>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</si>
  <si>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</si>
  <si>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</si>
  <si>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</si>
  <si>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</si>
  <si>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</si>
  <si>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</si>
  <si>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</si>
  <si>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</si>
  <si>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</si>
  <si>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</si>
  <si>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</si>
  <si>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</si>
  <si>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</si>
  <si>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</si>
  <si>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</si>
  <si>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</si>
  <si>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</si>
  <si>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</si>
  <si>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</si>
  <si>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</si>
  <si>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</si>
  <si>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</si>
  <si>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</si>
  <si>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</si>
  <si>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</si>
  <si>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</si>
  <si>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</si>
  <si>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</si>
  <si>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</si>
  <si>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</si>
  <si>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</si>
  <si>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</si>
  <si>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</si>
  <si>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</si>
  <si>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</si>
  <si>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</si>
  <si>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</si>
  <si>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</si>
  <si>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</si>
  <si>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</si>
  <si>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</si>
  <si>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</si>
  <si>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</si>
  <si>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</si>
  <si>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</si>
  <si>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</si>
  <si>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</si>
  <si>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</si>
  <si>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</si>
  <si>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</si>
  <si>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</si>
  <si>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</si>
  <si>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</si>
  <si>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</si>
  <si>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</si>
  <si>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</si>
  <si>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</si>
  <si>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</si>
  <si>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</si>
  <si>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</si>
  <si>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</si>
  <si>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</si>
  <si>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</si>
  <si>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</si>
  <si>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</si>
  <si>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</si>
  <si>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</si>
  <si>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</si>
  <si>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</si>
  <si>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</si>
  <si>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</si>
  <si>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</si>
  <si>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</si>
  <si>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</si>
  <si>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</si>
  <si>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</si>
  <si>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</si>
  <si>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</si>
  <si>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</si>
  <si>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</si>
  <si>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</si>
  <si>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</si>
  <si>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</si>
  <si>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</si>
  <si>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</si>
  <si>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</si>
  <si>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</si>
  <si>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</si>
  <si>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</si>
  <si>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</si>
  <si>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</si>
  <si>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</si>
  <si>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</si>
  <si>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</si>
  <si>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</si>
  <si>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</si>
  <si>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</si>
  <si>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</si>
  <si>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</si>
  <si>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</si>
  <si>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</si>
  <si>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</si>
  <si>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</si>
  <si>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</si>
  <si>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</si>
  <si>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</si>
  <si>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</si>
  <si>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</si>
  <si>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</si>
  <si>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</si>
  <si>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</si>
  <si>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</si>
  <si>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</si>
  <si>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</si>
  <si>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</si>
  <si>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</si>
  <si>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</si>
  <si>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</si>
  <si>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</si>
  <si>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</si>
  <si>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</si>
  <si>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</si>
  <si>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</si>
  <si>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</si>
  <si>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</si>
  <si>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</si>
  <si>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</si>
  <si>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</si>
  <si>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</si>
  <si>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</si>
  <si>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</si>
  <si>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</si>
  <si>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</si>
  <si>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</si>
  <si>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</si>
  <si>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</si>
  <si>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</si>
  <si>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</si>
  <si>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</si>
  <si>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</si>
  <si>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</si>
  <si>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</si>
  <si>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</si>
  <si>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</si>
  <si>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</si>
  <si>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</si>
  <si>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</si>
  <si>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</si>
  <si>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</si>
  <si>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</si>
  <si>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</si>
  <si>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</si>
  <si>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</si>
  <si>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</si>
  <si>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</si>
  <si>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</si>
  <si>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</si>
  <si>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</si>
  <si>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</si>
  <si>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</si>
  <si>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</si>
  <si>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</si>
  <si>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</si>
  <si>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</si>
  <si>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</si>
  <si>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</si>
  <si>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</si>
  <si>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</si>
  <si>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</si>
  <si>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</si>
  <si>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</si>
  <si>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</si>
  <si>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</si>
  <si>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</si>
  <si>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</si>
  <si>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</si>
  <si>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</si>
  <si>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</si>
  <si>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</si>
  <si>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</si>
  <si>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</si>
  <si>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</si>
  <si>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</si>
  <si>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</si>
  <si>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</si>
  <si>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</si>
  <si>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</si>
  <si>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</si>
  <si>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</si>
  <si>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</si>
  <si>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</si>
  <si>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</si>
  <si>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</si>
  <si>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</si>
  <si>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</si>
  <si>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</si>
  <si>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</si>
  <si>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</si>
  <si>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</si>
  <si>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</si>
  <si>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</si>
  <si>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</si>
  <si>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</si>
  <si>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</si>
  <si>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</si>
  <si>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</si>
  <si>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</si>
  <si>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</si>
  <si>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</si>
  <si>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</si>
  <si>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</si>
  <si>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</si>
  <si>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</si>
  <si>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</si>
  <si>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</si>
  <si>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</si>
  <si>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</si>
  <si>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</si>
  <si>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</si>
  <si>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</si>
  <si>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</si>
  <si>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</si>
  <si>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</si>
  <si>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</si>
  <si>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</si>
  <si>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</si>
  <si>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</si>
  <si>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</si>
  <si>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</si>
  <si>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</si>
  <si>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</si>
  <si>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</si>
  <si>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</si>
  <si>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</si>
  <si>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</si>
  <si>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</si>
  <si>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</si>
  <si>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</si>
  <si>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</si>
  <si>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</si>
  <si>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</si>
  <si>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</si>
  <si>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</si>
  <si>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</si>
  <si>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</si>
  <si>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</si>
  <si>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</si>
  <si>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</si>
  <si>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</si>
  <si>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</si>
  <si>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</si>
  <si>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</si>
  <si>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</si>
  <si>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</si>
  <si>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</si>
  <si>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</si>
  <si>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</si>
  <si>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</si>
  <si>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</si>
  <si>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</si>
  <si>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</si>
  <si>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</si>
  <si>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</si>
  <si>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</si>
  <si>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</si>
  <si>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</si>
  <si>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</si>
  <si>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</si>
  <si>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</si>
  <si>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</si>
  <si>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</si>
  <si>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</si>
  <si>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</si>
  <si>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</si>
  <si>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</si>
  <si>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</si>
  <si>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</si>
  <si>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</si>
  <si>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</si>
  <si>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</si>
  <si>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</si>
  <si>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</si>
  <si>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</si>
  <si>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</si>
  <si>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</si>
  <si>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</si>
  <si>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</si>
  <si>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</si>
  <si>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</si>
  <si>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</si>
  <si>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</si>
  <si>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</si>
  <si>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</si>
  <si>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</si>
  <si>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</si>
  <si>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</si>
  <si>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</si>
  <si>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</si>
  <si>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</si>
  <si>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</si>
  <si>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</si>
  <si>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</si>
  <si>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</si>
  <si>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</si>
  <si>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</si>
  <si>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</si>
  <si>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</si>
  <si>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</si>
  <si>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</si>
  <si>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</si>
  <si>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</si>
  <si>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</si>
  <si>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</si>
  <si>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</si>
  <si>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</si>
  <si>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</si>
  <si>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</si>
  <si>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</si>
  <si>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</si>
  <si>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</si>
  <si>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</si>
  <si>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</si>
  <si>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</si>
  <si>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</si>
  <si>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</si>
  <si>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</si>
  <si>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</si>
  <si>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</si>
  <si>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</si>
  <si>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</si>
  <si>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</si>
  <si>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</si>
  <si>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</si>
  <si>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</si>
  <si>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</si>
  <si>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</si>
  <si>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</si>
  <si>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</si>
  <si>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</si>
  <si>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</si>
  <si>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</si>
  <si>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</si>
  <si>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</si>
  <si>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</si>
  <si>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</si>
  <si>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</si>
  <si>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</si>
  <si>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</si>
  <si>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</si>
  <si>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</si>
  <si>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</si>
  <si>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</si>
  <si>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</si>
  <si>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</si>
  <si>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</si>
  <si>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</si>
  <si>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</si>
  <si>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</si>
  <si>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</si>
  <si>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</si>
  <si>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</si>
  <si>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</si>
  <si>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</si>
  <si>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</si>
  <si>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</si>
  <si>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</si>
  <si>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</si>
  <si>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</si>
  <si>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</si>
  <si>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</si>
  <si>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</si>
  <si>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</si>
  <si>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</si>
  <si>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</si>
  <si>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</si>
  <si>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</si>
  <si>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</si>
  <si>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</si>
  <si>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</si>
  <si>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</si>
  <si>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</si>
  <si>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</si>
  <si>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</si>
  <si>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</si>
  <si>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</si>
  <si>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</si>
  <si>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</si>
  <si>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</si>
  <si>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</si>
  <si>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</si>
  <si>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</si>
  <si>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</si>
  <si>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</si>
  <si>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</si>
  <si>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</si>
  <si>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</si>
  <si>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</si>
  <si>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</si>
  <si>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</si>
  <si>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</si>
  <si>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</si>
  <si>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</si>
  <si>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</si>
  <si>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</si>
  <si>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</si>
  <si>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</si>
  <si>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</si>
  <si>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</si>
  <si>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</si>
  <si>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</si>
  <si>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</si>
  <si>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</si>
  <si>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</si>
  <si>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</si>
  <si>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</si>
  <si>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</si>
  <si>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</si>
  <si>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</si>
  <si>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</si>
  <si>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</si>
  <si>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</si>
  <si>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</si>
  <si>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</si>
  <si>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</si>
  <si>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</si>
  <si>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</si>
  <si>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</si>
  <si>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</si>
  <si>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</si>
  <si>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</si>
  <si>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</si>
  <si>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</si>
  <si>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</si>
  <si>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</si>
  <si>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</si>
  <si>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</si>
  <si>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</si>
  <si>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</si>
  <si>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</si>
  <si>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</si>
  <si>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</si>
  <si>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</si>
  <si>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</si>
  <si>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</si>
  <si>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</si>
  <si>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</si>
  <si>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</si>
  <si>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</si>
  <si>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</si>
  <si>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</si>
  <si>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</si>
  <si>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</si>
  <si>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</si>
  <si>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</si>
  <si>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</si>
  <si>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</si>
  <si>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</si>
  <si>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</si>
  <si>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</si>
  <si>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</si>
  <si>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</si>
  <si>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</si>
  <si>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</si>
  <si>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</si>
  <si>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</si>
  <si>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</si>
  <si>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</si>
  <si>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</si>
  <si>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</si>
  <si>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</si>
  <si>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</si>
  <si>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</si>
  <si>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</si>
  <si>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</si>
  <si>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</si>
  <si>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</si>
  <si>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</si>
  <si>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</si>
  <si>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</si>
  <si>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</si>
  <si>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</si>
  <si>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</si>
  <si>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</si>
  <si>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</si>
  <si>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</si>
  <si>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</si>
  <si>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</si>
  <si>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</si>
  <si>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</si>
  <si>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</si>
  <si>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</si>
  <si>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</si>
  <si>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</si>
  <si>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</si>
  <si>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</si>
  <si>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</si>
  <si>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</si>
  <si>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</si>
  <si>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</si>
  <si>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</si>
  <si>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</si>
  <si>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</si>
  <si>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</si>
  <si>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</si>
  <si>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</si>
  <si>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</si>
  <si>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</si>
  <si>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</si>
  <si>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</si>
  <si>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</si>
  <si>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</si>
  <si>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</si>
  <si>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</si>
  <si>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</si>
  <si>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</si>
  <si>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</si>
  <si>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</si>
  <si>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</si>
  <si>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</si>
  <si>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</si>
  <si>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</si>
  <si>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</si>
  <si>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</si>
  <si>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</si>
  <si>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</si>
  <si>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</si>
  <si>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</si>
  <si>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</si>
  <si>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</si>
  <si>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</si>
  <si>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</si>
  <si>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</si>
  <si>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</si>
  <si>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</si>
  <si>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</si>
  <si>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</si>
  <si>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</si>
  <si>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</si>
  <si>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</si>
  <si>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</si>
  <si>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</si>
  <si>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</si>
  <si>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</si>
  <si>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</si>
  <si>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</si>
  <si>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</si>
  <si>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</si>
  <si>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</si>
  <si>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</si>
  <si>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</si>
  <si>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</si>
  <si>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</si>
  <si>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</si>
  <si>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</si>
  <si>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</si>
  <si>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</si>
  <si>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</si>
  <si>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</si>
  <si>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</si>
  <si>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</si>
  <si>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</si>
  <si>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</si>
  <si>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</si>
  <si>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</si>
  <si>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</si>
  <si>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</si>
  <si>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</si>
  <si>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</si>
  <si>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</si>
  <si>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</si>
  <si>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</si>
  <si>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</si>
  <si>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</si>
  <si>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</si>
  <si>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</si>
  <si>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</si>
  <si>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</si>
  <si>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</si>
  <si>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</si>
  <si>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</si>
  <si>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</si>
  <si>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</si>
  <si>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</si>
  <si>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</si>
  <si>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</si>
  <si>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</si>
  <si>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</si>
  <si>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</si>
  <si>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</si>
  <si>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</si>
  <si>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</si>
  <si>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</si>
  <si>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</si>
  <si>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</si>
  <si>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</si>
  <si>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</si>
  <si>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</si>
  <si>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</si>
  <si>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</si>
  <si>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</si>
  <si>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</si>
  <si>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</si>
  <si>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</si>
  <si>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</si>
  <si>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</si>
  <si>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</si>
  <si>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</si>
  <si>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</si>
  <si>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</si>
  <si>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</si>
  <si>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</si>
  <si>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</si>
  <si>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</si>
  <si>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</si>
  <si>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</si>
  <si>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</si>
  <si>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</si>
  <si>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</si>
  <si>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</si>
  <si>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</si>
  <si>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</si>
  <si>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</si>
  <si>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</si>
  <si>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</si>
  <si>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</si>
  <si>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</si>
  <si>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</si>
  <si>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</si>
  <si>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</si>
  <si>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</si>
  <si>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</si>
  <si>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</si>
  <si>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</si>
  <si>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</si>
  <si>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</si>
  <si>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</si>
  <si>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</si>
  <si>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</si>
  <si>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</si>
  <si>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</si>
  <si>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</si>
  <si>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</si>
  <si>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</si>
  <si>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</si>
  <si>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</si>
  <si>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</si>
  <si>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</si>
  <si>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</si>
  <si>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</si>
  <si>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</si>
  <si>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</si>
  <si>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</si>
  <si>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</si>
  <si>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</si>
  <si>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</si>
  <si>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</si>
  <si>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</si>
  <si>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</si>
  <si>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</si>
  <si>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</si>
  <si>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</si>
  <si>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</si>
  <si>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</si>
  <si>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</si>
  <si>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</si>
  <si>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</si>
  <si>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</si>
  <si>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</si>
  <si>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</si>
  <si>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</si>
  <si>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</si>
  <si>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</si>
  <si>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</si>
  <si>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</si>
  <si>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</si>
  <si>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</si>
  <si>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</si>
  <si>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</si>
  <si>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</si>
  <si>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</si>
  <si>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</si>
  <si>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</si>
  <si>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</si>
  <si>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</si>
  <si>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</si>
  <si>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</si>
  <si>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</si>
  <si>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</si>
  <si>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</si>
  <si>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</si>
  <si>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</si>
  <si>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</si>
  <si>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</si>
  <si>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</si>
  <si>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</si>
  <si>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</si>
  <si>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</si>
  <si>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</si>
  <si>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</si>
  <si>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</si>
  <si>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</si>
  <si>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</si>
  <si>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</si>
  <si>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</si>
  <si>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</si>
  <si>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</si>
  <si>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</si>
  <si>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</si>
  <si>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</si>
  <si>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</si>
  <si>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</si>
  <si>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</si>
  <si>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</si>
  <si>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</si>
  <si>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</si>
  <si>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</si>
  <si>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</si>
  <si>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</si>
  <si>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</si>
  <si>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</si>
  <si>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</si>
  <si>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</si>
  <si>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</si>
  <si>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</si>
  <si>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</si>
  <si>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</si>
  <si>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</si>
  <si>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</si>
  <si>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</si>
  <si>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</si>
  <si>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</si>
  <si>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</si>
  <si>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</si>
  <si>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</si>
  <si>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</si>
  <si>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</si>
  <si>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</si>
  <si>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</si>
  <si>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</si>
  <si>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</si>
  <si>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</si>
  <si>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</si>
  <si>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</si>
  <si>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</si>
  <si>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</si>
  <si>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</si>
  <si>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</si>
  <si>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</si>
  <si>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</si>
  <si>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</si>
  <si>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</si>
  <si>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</si>
  <si>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</si>
  <si>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</si>
  <si>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</si>
  <si>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</si>
  <si>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</si>
  <si>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</si>
  <si>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</si>
  <si>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</si>
  <si>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</si>
  <si>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</si>
  <si>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</si>
  <si>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</si>
  <si>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</si>
  <si>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</si>
  <si>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</si>
  <si>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</si>
  <si>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</si>
  <si>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</si>
  <si>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</si>
  <si>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</si>
  <si>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</si>
  <si>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</si>
  <si>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</si>
  <si>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</si>
  <si>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</si>
  <si>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</si>
  <si>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</si>
  <si>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</si>
  <si>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</si>
  <si>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</si>
  <si>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</si>
  <si>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</si>
  <si>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</si>
  <si>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</si>
  <si>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</si>
  <si>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</si>
  <si>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</si>
  <si>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</si>
  <si>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</si>
  <si>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</si>
  <si>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</si>
  <si>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</si>
  <si>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</si>
  <si>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</si>
  <si>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</si>
  <si>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</si>
  <si>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</si>
  <si>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</si>
  <si>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</si>
  <si>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</si>
  <si>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</si>
  <si>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</si>
  <si>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</si>
  <si>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</si>
  <si>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</si>
  <si>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</si>
  <si>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</si>
  <si>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</si>
  <si>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</si>
  <si>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</si>
  <si>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</si>
  <si>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</si>
  <si>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</si>
  <si>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</si>
  <si>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</si>
  <si>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</si>
  <si>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</si>
  <si>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</si>
  <si>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</si>
  <si>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</si>
  <si>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</si>
  <si>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</si>
  <si>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</si>
  <si>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</si>
  <si>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</si>
  <si>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</si>
  <si>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</si>
  <si>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</si>
  <si>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</si>
  <si>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</si>
  <si>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</si>
  <si>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</si>
  <si>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</si>
  <si>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</si>
  <si>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</si>
  <si>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</si>
  <si>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</si>
  <si>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</si>
  <si>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</si>
  <si>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</si>
  <si>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</si>
  <si>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</si>
  <si>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</si>
  <si>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</si>
  <si>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</si>
  <si>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</si>
  <si>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</si>
  <si>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</si>
  <si>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</si>
  <si>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</si>
  <si>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</si>
  <si>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</si>
  <si>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</si>
  <si>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</si>
  <si>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</si>
  <si>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</si>
  <si>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</si>
  <si>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</si>
  <si>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</si>
  <si>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</si>
  <si>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</si>
  <si>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</si>
  <si>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</si>
  <si>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</si>
  <si>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</si>
  <si>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</si>
  <si>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</si>
  <si>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</si>
  <si>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</si>
  <si>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</si>
  <si>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</si>
  <si>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</si>
  <si>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</si>
  <si>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</si>
  <si>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</si>
  <si>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</si>
  <si>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</si>
  <si>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</si>
  <si>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</si>
  <si>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</si>
  <si>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</si>
  <si>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</si>
  <si>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</si>
  <si>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</si>
  <si>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</si>
  <si>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</si>
  <si>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</si>
  <si>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</si>
  <si>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</si>
  <si>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</si>
  <si>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</si>
  <si>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</si>
  <si>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</si>
  <si>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</si>
  <si>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</si>
  <si>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</si>
  <si>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</si>
  <si>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</si>
  <si>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</si>
  <si>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</si>
  <si>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</si>
  <si>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</si>
  <si>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</si>
  <si>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</si>
  <si>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</si>
  <si>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</si>
  <si>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</si>
  <si>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</si>
  <si>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</si>
  <si>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</si>
  <si>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</si>
  <si>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</si>
  <si>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</si>
  <si>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</si>
  <si>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</si>
  <si>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</si>
  <si>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</si>
  <si>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</si>
  <si>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</si>
  <si>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</si>
  <si>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</si>
  <si>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</si>
  <si>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</si>
  <si>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</si>
  <si>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</si>
  <si>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</si>
  <si>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</si>
  <si>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</si>
  <si>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</si>
  <si>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</si>
  <si>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</si>
  <si>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</si>
  <si>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</si>
  <si>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</si>
  <si>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</si>
  <si>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</si>
  <si>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</si>
  <si>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</si>
  <si>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</si>
  <si>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</si>
  <si>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</si>
  <si>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</si>
  <si>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</si>
  <si>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</si>
  <si>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</si>
  <si>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</si>
  <si>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</si>
  <si>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</si>
  <si>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</si>
  <si>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</si>
  <si>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</si>
  <si>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</si>
  <si>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</si>
  <si>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</si>
  <si>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</si>
  <si>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</si>
  <si>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</si>
  <si>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</si>
  <si>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</si>
  <si>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</si>
  <si>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</si>
  <si>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</si>
  <si>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</si>
  <si>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</si>
  <si>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</si>
  <si>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</si>
  <si>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</si>
  <si>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</si>
  <si>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</si>
  <si>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</si>
  <si>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</si>
  <si>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</si>
  <si>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</si>
  <si>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</si>
  <si>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</si>
  <si>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</si>
  <si>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</si>
  <si>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</si>
  <si>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</si>
  <si>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</si>
  <si>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</si>
  <si>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</si>
  <si>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</si>
  <si>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</si>
  <si>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</si>
  <si>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</si>
  <si>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</si>
  <si>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</si>
  <si>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</si>
  <si>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</si>
  <si>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</si>
  <si>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</si>
  <si>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</si>
  <si>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</si>
  <si>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</si>
  <si>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</si>
  <si>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</si>
  <si>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</si>
  <si>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</si>
  <si>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</si>
  <si>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</si>
  <si>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</si>
  <si>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</si>
  <si>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</si>
  <si>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</si>
  <si>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</si>
  <si>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</si>
  <si>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</si>
  <si>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</si>
  <si>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</si>
  <si>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</si>
  <si>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</si>
  <si>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</si>
  <si>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</si>
  <si>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</si>
  <si>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</si>
  <si>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</si>
  <si>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</si>
  <si>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</si>
  <si>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</si>
  <si>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</si>
  <si>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</si>
  <si>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</si>
  <si>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</si>
  <si>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</si>
  <si>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</si>
  <si>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</si>
  <si>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</si>
  <si>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</si>
  <si>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</si>
  <si>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</si>
  <si>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</si>
  <si>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</si>
  <si>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</si>
  <si>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</si>
  <si>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</si>
  <si>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</si>
  <si>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</si>
  <si>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</si>
  <si>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</si>
  <si>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</si>
  <si>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</si>
  <si>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</si>
  <si>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</si>
  <si>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</si>
  <si>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</si>
  <si>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</si>
  <si>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</si>
  <si>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</si>
  <si>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</si>
  <si>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</si>
  <si>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</si>
  <si>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</si>
  <si>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</si>
  <si>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</si>
  <si>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</si>
  <si>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</si>
  <si>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</si>
  <si>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</si>
  <si>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</si>
  <si>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</si>
  <si>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</si>
  <si>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</si>
  <si>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</si>
  <si>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</si>
  <si>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</si>
  <si>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</si>
  <si>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</si>
  <si>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</si>
  <si>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</si>
  <si>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</si>
  <si>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</si>
  <si>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</si>
  <si>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</si>
  <si>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</si>
  <si>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</si>
  <si>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</si>
  <si>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</si>
  <si>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</si>
  <si>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</si>
  <si>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</si>
  <si>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</si>
  <si>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</si>
  <si>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</si>
  <si>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</si>
  <si>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</si>
  <si>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</si>
  <si>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</si>
  <si>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</si>
  <si>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</si>
  <si>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</si>
  <si>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</si>
  <si>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</si>
  <si>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</si>
  <si>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</si>
  <si>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</si>
  <si>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</si>
  <si>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</si>
  <si>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</si>
  <si>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</si>
  <si>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</si>
  <si>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</si>
  <si>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</si>
  <si>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</si>
  <si>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</si>
  <si>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</si>
  <si>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</si>
  <si>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</si>
  <si>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</si>
  <si>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</si>
  <si>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</si>
  <si>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</si>
  <si>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</si>
  <si>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</si>
  <si>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</si>
  <si>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</si>
  <si>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</si>
  <si>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</si>
  <si>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</si>
  <si>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</si>
  <si>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</si>
  <si>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</si>
  <si>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</si>
  <si>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</si>
  <si>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</si>
  <si>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</si>
  <si>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</si>
  <si>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</si>
  <si>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</si>
  <si>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</si>
  <si>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</si>
  <si>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</si>
  <si>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</si>
  <si>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</si>
  <si>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</si>
  <si>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</si>
  <si>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</si>
  <si>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</si>
  <si>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</si>
  <si>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</si>
  <si>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</si>
  <si>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</si>
  <si>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</si>
  <si>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</si>
  <si>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</si>
  <si>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</si>
  <si>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</si>
  <si>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</si>
  <si>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</si>
  <si>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</si>
  <si>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</si>
  <si>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</si>
  <si>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</si>
  <si>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</si>
  <si>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</si>
  <si>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</si>
  <si>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</si>
  <si>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</si>
  <si>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</si>
  <si>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</si>
  <si>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</si>
  <si>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</si>
  <si>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</si>
  <si>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</si>
  <si>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</si>
  <si>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</si>
  <si>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</si>
  <si>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</si>
  <si>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</si>
  <si>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</si>
  <si>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</si>
  <si>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</si>
  <si>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</si>
  <si>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</si>
  <si>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</si>
  <si>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</si>
  <si>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</si>
  <si>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</si>
  <si>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</si>
  <si>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</si>
  <si>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</si>
  <si>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</si>
  <si>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</si>
  <si>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</si>
  <si>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</si>
  <si>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</si>
  <si>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</si>
  <si>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</si>
  <si>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</si>
  <si>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</si>
  <si>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</si>
  <si>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</si>
  <si>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</si>
  <si>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</si>
  <si>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</si>
  <si>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</si>
  <si>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</si>
  <si>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</si>
  <si>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</si>
  <si>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</si>
  <si>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</si>
  <si>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</si>
  <si>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</si>
  <si>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</si>
  <si>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</si>
  <si>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</si>
  <si>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</si>
  <si>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</si>
  <si>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</si>
  <si>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</si>
  <si>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</si>
  <si>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</si>
  <si>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</si>
  <si>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</si>
  <si>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</si>
  <si>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</si>
  <si>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</si>
  <si>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</si>
  <si>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</si>
  <si>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</si>
  <si>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</si>
  <si>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</si>
  <si>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</si>
  <si>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</si>
  <si>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</si>
  <si>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</si>
  <si>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</si>
  <si>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</si>
  <si>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</si>
  <si>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</si>
  <si>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</si>
  <si>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</si>
  <si>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</si>
  <si>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</si>
  <si>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</si>
  <si>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</si>
  <si>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</si>
  <si>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</si>
  <si>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</si>
  <si>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</si>
  <si>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</si>
  <si>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</si>
  <si>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</si>
  <si>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</si>
  <si>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</si>
  <si>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</si>
  <si>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</si>
  <si>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</si>
  <si>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</si>
  <si>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</si>
  <si>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</si>
  <si>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</si>
  <si>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</si>
  <si>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</si>
  <si>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</si>
  <si>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</si>
  <si>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</si>
  <si>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</si>
  <si>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</si>
  <si>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</si>
  <si>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</si>
  <si>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</si>
  <si>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</si>
  <si>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</si>
  <si>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</si>
  <si>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</si>
  <si>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</si>
  <si>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</si>
  <si>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</si>
  <si>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</si>
  <si>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</si>
  <si>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</si>
  <si>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</si>
  <si>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</si>
  <si>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</si>
  <si>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</si>
  <si>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</si>
  <si>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</si>
  <si>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</si>
  <si>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</si>
  <si>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</si>
  <si>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</si>
  <si>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</si>
  <si>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</si>
  <si>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</si>
  <si>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</si>
  <si>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</si>
  <si>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</si>
  <si>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</si>
  <si>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</si>
  <si>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</si>
  <si>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</si>
  <si>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</si>
  <si>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</si>
  <si>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</si>
  <si>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</si>
  <si>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</si>
  <si>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</si>
  <si>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</si>
  <si>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</si>
  <si>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</si>
  <si>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</si>
  <si>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</si>
  <si>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</si>
  <si>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</si>
  <si>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</si>
  <si>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</si>
  <si>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</si>
  <si>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</si>
  <si>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</si>
  <si>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</si>
  <si>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</si>
  <si>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</si>
  <si>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</si>
  <si>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</si>
  <si>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</si>
  <si>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</si>
  <si>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</si>
  <si>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</si>
  <si>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</si>
  <si>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</si>
  <si>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</si>
  <si>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</si>
  <si>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</si>
  <si>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</si>
  <si>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</si>
  <si>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</si>
  <si>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</si>
  <si>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</si>
  <si>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</si>
  <si>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</si>
  <si>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</si>
  <si>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</si>
  <si>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</si>
  <si>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</si>
  <si>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</si>
  <si>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</si>
  <si>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</si>
  <si>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</si>
  <si>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</si>
  <si>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</si>
  <si>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</si>
  <si>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</si>
  <si>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</si>
  <si>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</si>
  <si>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</si>
  <si>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</si>
  <si>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</si>
  <si>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</si>
  <si>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</si>
  <si>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</si>
  <si>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</si>
  <si>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</si>
  <si>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</si>
  <si>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</si>
  <si>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</si>
  <si>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</si>
  <si>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</si>
  <si>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</si>
  <si>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</si>
  <si>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</si>
  <si>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</si>
  <si>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</si>
  <si>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</si>
  <si>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</si>
  <si>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</si>
  <si>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</si>
  <si>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</si>
  <si>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</si>
  <si>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</si>
  <si>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</si>
  <si>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</si>
  <si>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</si>
  <si>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</si>
  <si>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</si>
  <si>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</si>
  <si>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</si>
  <si>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</si>
  <si>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</si>
  <si>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</si>
  <si>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</si>
  <si>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</si>
  <si>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</si>
  <si>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</si>
  <si>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</si>
  <si>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</si>
  <si>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</si>
  <si>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</si>
  <si>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</si>
  <si>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</si>
  <si>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</si>
  <si>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</si>
  <si>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</si>
  <si>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</si>
  <si>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</si>
  <si>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</si>
  <si>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</si>
  <si>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</si>
  <si>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</si>
  <si>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</si>
  <si>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</si>
  <si>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</si>
  <si>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</si>
  <si>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</si>
  <si>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</si>
  <si>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</si>
  <si>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</si>
  <si>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</si>
  <si>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</si>
  <si>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</si>
  <si>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</si>
  <si>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</si>
  <si>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</si>
  <si>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</si>
  <si>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</si>
  <si>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</si>
  <si>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</si>
  <si>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</si>
  <si>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</si>
  <si>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</si>
  <si>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</si>
  <si>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</si>
  <si>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</si>
  <si>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</si>
  <si>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</si>
  <si>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</si>
  <si>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</si>
  <si>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</si>
  <si>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</si>
  <si>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</si>
  <si>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</si>
  <si>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</si>
  <si>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</si>
  <si>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</si>
  <si>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</si>
  <si>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</si>
  <si>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</si>
  <si>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</si>
  <si>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</si>
  <si>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</si>
  <si>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</si>
  <si>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</si>
  <si>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</si>
  <si>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</si>
  <si>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</si>
  <si>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</si>
  <si>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</si>
  <si>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</si>
  <si>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</si>
  <si>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</si>
  <si>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</si>
  <si>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</si>
  <si>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</si>
  <si>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</si>
  <si>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</si>
  <si>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</si>
  <si>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</si>
  <si>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</si>
  <si>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</si>
  <si>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</si>
  <si>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</si>
  <si>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</si>
  <si>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</si>
  <si>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</si>
  <si>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</si>
  <si>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</si>
  <si>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</si>
  <si>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</si>
  <si>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</si>
  <si>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</si>
  <si>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</si>
  <si>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</si>
  <si>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</si>
  <si>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</si>
  <si>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</si>
  <si>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</si>
  <si>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</si>
  <si>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</si>
  <si>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</si>
  <si>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</si>
  <si>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</si>
  <si>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</si>
  <si>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</si>
  <si>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</si>
  <si>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</si>
  <si>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</si>
  <si>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</si>
  <si>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</si>
  <si>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</si>
  <si>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</si>
  <si>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</si>
  <si>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</si>
  <si>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</si>
  <si>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</si>
  <si>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</si>
  <si>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</si>
  <si>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</si>
  <si>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</si>
  <si>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</si>
  <si>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</si>
  <si>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</si>
  <si>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</si>
  <si>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</si>
  <si>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</si>
  <si>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</si>
  <si>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</si>
  <si>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</si>
  <si>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</si>
  <si>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</si>
  <si>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</si>
  <si>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</si>
  <si>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</si>
  <si>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</si>
  <si>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</si>
  <si>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</si>
  <si>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</si>
  <si>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</si>
  <si>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</si>
  <si>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</si>
  <si>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</si>
  <si>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</si>
  <si>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</si>
  <si>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</si>
  <si>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</si>
  <si>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</si>
  <si>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</si>
  <si>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</si>
  <si>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</si>
  <si>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</si>
  <si>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</si>
  <si>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</si>
  <si>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</si>
  <si>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</si>
  <si>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</si>
  <si>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</si>
  <si>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</si>
  <si>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</si>
  <si>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</si>
  <si>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</si>
  <si>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</si>
  <si>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</si>
  <si>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</si>
  <si>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</si>
  <si>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</si>
  <si>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</si>
  <si>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</si>
  <si>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</si>
  <si>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</si>
  <si>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</si>
  <si>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</si>
  <si>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</si>
  <si>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</si>
  <si>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</si>
  <si>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</si>
  <si>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</si>
  <si>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</si>
  <si>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</si>
  <si>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</si>
  <si>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</si>
  <si>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</si>
  <si>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</si>
  <si>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</si>
  <si>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</si>
  <si>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</si>
  <si>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</si>
  <si>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</si>
  <si>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</si>
  <si>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</si>
  <si>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</si>
  <si>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</si>
  <si>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</si>
  <si>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</si>
  <si>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</si>
  <si>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</si>
  <si>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</si>
  <si>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</si>
  <si>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</si>
  <si>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</si>
  <si>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</si>
  <si>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</si>
  <si>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</si>
  <si>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</si>
  <si>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</si>
  <si>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</si>
  <si>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</si>
  <si>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</si>
  <si>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</si>
  <si>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</si>
  <si>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</si>
  <si>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</si>
  <si>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</si>
  <si>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</si>
  <si>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</si>
  <si>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</si>
  <si>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</si>
  <si>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</si>
  <si>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</si>
  <si>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</si>
  <si>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</si>
  <si>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</si>
  <si>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</si>
  <si>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</si>
  <si>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</si>
  <si>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</si>
  <si>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</si>
  <si>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</si>
  <si>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</si>
  <si>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</si>
  <si>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</si>
  <si>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</si>
  <si>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</si>
  <si>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</si>
  <si>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</si>
  <si>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</si>
  <si>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</si>
  <si>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</si>
  <si>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</si>
  <si>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</si>
  <si>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</si>
  <si>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</si>
  <si>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</si>
  <si>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</si>
  <si>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</si>
  <si>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</si>
  <si>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</si>
  <si>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</si>
  <si>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</si>
  <si>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</si>
  <si>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</si>
  <si>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</si>
  <si>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</si>
  <si>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</si>
  <si>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</si>
  <si>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</si>
  <si>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</si>
  <si>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</si>
  <si>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</si>
  <si>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</si>
  <si>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</si>
  <si>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</si>
  <si>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</si>
  <si>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</si>
  <si>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</si>
  <si>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</si>
  <si>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</si>
  <si>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</si>
  <si>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</si>
  <si>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</si>
  <si>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</si>
  <si>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</si>
  <si>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</si>
  <si>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</si>
  <si>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</si>
  <si>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</si>
  <si>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</si>
  <si>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</si>
  <si>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</si>
  <si>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</si>
  <si>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</si>
  <si>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</si>
  <si>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</si>
  <si>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</si>
  <si>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</si>
  <si>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</si>
  <si>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</si>
  <si>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</si>
  <si>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</si>
  <si>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</si>
  <si>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</si>
  <si>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</si>
  <si>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</si>
  <si>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</si>
  <si>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</si>
  <si>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</si>
  <si>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</si>
  <si>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</si>
  <si>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</si>
  <si>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</si>
  <si>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</si>
  <si>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</si>
  <si>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</si>
  <si>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</si>
  <si>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</si>
  <si>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</si>
  <si>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</si>
  <si>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</si>
  <si>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</si>
  <si>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</si>
  <si>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</si>
  <si>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</si>
  <si>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</si>
  <si>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</si>
  <si>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</si>
  <si>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</si>
  <si>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</si>
  <si>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</si>
  <si>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</si>
  <si>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</si>
  <si>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</si>
  <si>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</si>
  <si>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</si>
  <si>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</si>
  <si>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</si>
  <si>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</si>
  <si>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</si>
  <si>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</si>
  <si>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</si>
  <si>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</si>
  <si>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</si>
  <si>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</si>
  <si>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</si>
  <si>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</si>
  <si>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</si>
  <si>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</si>
  <si>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</si>
  <si>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</si>
  <si>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</si>
  <si>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</si>
  <si>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</si>
  <si>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</si>
  <si>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</si>
  <si>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</si>
  <si>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</si>
  <si>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</si>
  <si>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</si>
  <si>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</si>
  <si>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</si>
  <si>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</si>
  <si>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</si>
  <si>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</si>
  <si>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</si>
  <si>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</si>
  <si>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</si>
  <si>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</si>
  <si>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</si>
  <si>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</si>
  <si>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</si>
  <si>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</si>
  <si>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</si>
  <si>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</si>
  <si>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</si>
  <si>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</si>
  <si>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</si>
  <si>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</si>
  <si>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</si>
  <si>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</si>
  <si>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</si>
  <si>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</si>
  <si>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</si>
  <si>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</si>
  <si>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</si>
  <si>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</si>
  <si>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</si>
  <si>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</si>
  <si>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</si>
  <si>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</si>
  <si>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</si>
  <si>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</si>
  <si>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</si>
  <si>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</si>
  <si>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</si>
  <si>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</si>
  <si>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</si>
  <si>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</si>
  <si>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</si>
  <si>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</si>
  <si>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</si>
  <si>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</si>
  <si>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</si>
  <si>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</si>
  <si>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</si>
  <si>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</si>
  <si>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</si>
  <si>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</si>
  <si>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</si>
  <si>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</si>
  <si>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</si>
  <si>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</si>
  <si>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</si>
  <si>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</si>
  <si>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</si>
  <si>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</si>
  <si>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</si>
  <si>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</si>
  <si>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</si>
  <si>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</si>
  <si>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</si>
  <si>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</si>
  <si>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</si>
  <si>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</si>
  <si>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</si>
  <si>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</si>
  <si>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</si>
  <si>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</si>
  <si>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</si>
  <si>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</si>
  <si>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</si>
  <si>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</si>
  <si>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</si>
  <si>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</si>
  <si>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</si>
  <si>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</si>
  <si>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</si>
  <si>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</si>
  <si>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</si>
  <si>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</si>
  <si>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</si>
  <si>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</si>
  <si>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</si>
  <si>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</si>
  <si>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</si>
  <si>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</si>
  <si>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</si>
  <si>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</si>
  <si>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</si>
  <si>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</si>
  <si>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</si>
  <si>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</si>
  <si>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</si>
  <si>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</si>
  <si>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</si>
  <si>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</si>
  <si>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</si>
  <si>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</si>
  <si>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</si>
  <si>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</si>
  <si>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</si>
  <si>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</si>
  <si>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</si>
  <si>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</si>
  <si>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</si>
  <si>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</si>
  <si>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</si>
  <si>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</si>
  <si>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</si>
  <si>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</si>
  <si>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</si>
  <si>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</si>
  <si>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</si>
  <si>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</si>
  <si>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</si>
  <si>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</si>
  <si>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</si>
  <si>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</si>
  <si>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</si>
  <si>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</si>
  <si>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</si>
  <si>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</si>
  <si>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</si>
  <si>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</si>
  <si>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</si>
  <si>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</si>
  <si>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</si>
  <si>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</si>
  <si>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</si>
  <si>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</si>
  <si>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</si>
  <si>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</si>
  <si>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</si>
  <si>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</si>
  <si>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</si>
  <si>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</si>
  <si>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</si>
  <si>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</si>
  <si>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</si>
  <si>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</si>
  <si>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</si>
  <si>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</si>
  <si>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</si>
  <si>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</si>
  <si>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</si>
  <si>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</si>
  <si>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</si>
  <si>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</si>
  <si>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</si>
  <si>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</si>
  <si>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</si>
  <si>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</si>
  <si>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</si>
  <si>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</si>
  <si>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</si>
  <si>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</si>
  <si>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</si>
  <si>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</si>
  <si>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</si>
  <si>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</si>
  <si>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</si>
  <si>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</si>
  <si>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</si>
  <si>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</si>
  <si>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</si>
  <si>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</si>
  <si>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</si>
  <si>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</si>
  <si>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</si>
  <si>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</si>
  <si>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</si>
  <si>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</si>
  <si>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</si>
  <si>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</si>
  <si>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</si>
  <si>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</si>
  <si>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</si>
  <si>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</si>
  <si>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</si>
  <si>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</si>
  <si>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</si>
  <si>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</si>
  <si>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</si>
  <si>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</si>
  <si>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</si>
  <si>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</si>
  <si>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</si>
  <si>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</si>
  <si>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</si>
  <si>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</si>
  <si>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</si>
  <si>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</si>
  <si>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</si>
  <si>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</si>
  <si>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</si>
  <si>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</si>
  <si>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</si>
  <si>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</si>
  <si>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</si>
  <si>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</si>
  <si>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</si>
  <si>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</si>
  <si>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</si>
  <si>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</si>
  <si>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</si>
  <si>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</si>
  <si>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</si>
  <si>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</si>
  <si>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</si>
  <si>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</si>
  <si>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</si>
  <si>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</si>
  <si>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</si>
  <si>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</si>
  <si>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</si>
  <si>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</si>
  <si>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</si>
  <si>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</si>
  <si>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</si>
  <si>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</si>
  <si>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</si>
  <si>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</si>
  <si>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</si>
  <si>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</si>
  <si>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</si>
  <si>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</si>
  <si>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</si>
  <si>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</si>
  <si>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</si>
  <si>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</si>
  <si>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</si>
  <si>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</si>
  <si>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</si>
  <si>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</si>
  <si>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</si>
  <si>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</si>
  <si>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</si>
  <si>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</si>
  <si>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</si>
  <si>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</si>
  <si>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</si>
  <si>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</si>
  <si>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</si>
  <si>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</si>
  <si>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</si>
  <si>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</si>
  <si>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</si>
  <si>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</si>
  <si>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</si>
  <si>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</si>
  <si>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</si>
  <si>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</si>
  <si>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</si>
  <si>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</si>
  <si>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</si>
  <si>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</si>
  <si>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</si>
  <si>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</si>
  <si>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</si>
  <si>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</si>
  <si>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</si>
  <si>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</si>
  <si>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</si>
  <si>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</si>
  <si>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</si>
  <si>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</si>
  <si>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</si>
  <si>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</si>
  <si>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</si>
  <si>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</si>
  <si>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</si>
  <si>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</si>
  <si>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</si>
  <si>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</si>
  <si>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</si>
  <si>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</si>
  <si>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</si>
  <si>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</si>
  <si>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</si>
  <si>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</si>
  <si>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</si>
  <si>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</si>
  <si>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</si>
  <si>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</si>
  <si>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</si>
  <si>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</si>
  <si>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</si>
  <si>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</si>
  <si>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</si>
  <si>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</si>
  <si>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</si>
  <si>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</si>
  <si>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</si>
  <si>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</si>
  <si>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</si>
  <si>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</si>
  <si>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</si>
  <si>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</si>
  <si>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</si>
  <si>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</si>
  <si>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</si>
  <si>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</si>
  <si>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</si>
  <si>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</si>
  <si>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</si>
  <si>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</si>
  <si>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</si>
  <si>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</si>
  <si>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</si>
  <si>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</si>
  <si>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</si>
  <si>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</si>
  <si>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</si>
  <si>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</si>
  <si>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</si>
  <si>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</si>
  <si>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</si>
  <si>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</si>
  <si>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</si>
  <si>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</si>
  <si>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</si>
  <si>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</si>
  <si>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</si>
  <si>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</si>
  <si>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</si>
  <si>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</si>
  <si>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</si>
  <si>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</si>
  <si>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</si>
  <si>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</si>
  <si>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</si>
  <si>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</si>
  <si>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</si>
  <si>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</si>
  <si>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</si>
  <si>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</si>
  <si>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</si>
  <si>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</si>
  <si>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</si>
  <si>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</si>
  <si>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</si>
  <si>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</si>
  <si>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</si>
  <si>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</si>
  <si>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</si>
  <si>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</si>
  <si>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</si>
  <si>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</si>
  <si>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</si>
  <si>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</si>
  <si>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</si>
  <si>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</si>
  <si>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</si>
  <si>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</si>
  <si>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</si>
  <si>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</si>
  <si>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</si>
  <si>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</si>
  <si>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</si>
  <si>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</si>
  <si>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</si>
  <si>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</si>
  <si>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</si>
  <si>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</si>
  <si>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</si>
  <si>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</si>
  <si>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</si>
  <si>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</si>
  <si>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</si>
  <si>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</si>
  <si>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</si>
  <si>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</si>
  <si>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</si>
  <si>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</si>
  <si>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</si>
  <si>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</si>
  <si>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</si>
  <si>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</si>
  <si>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</si>
  <si>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</si>
  <si>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</si>
  <si>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</si>
  <si>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</si>
  <si>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</si>
  <si>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</si>
  <si>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</si>
  <si>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</si>
  <si>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</si>
  <si>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</si>
  <si>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</si>
  <si>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</si>
  <si>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</si>
  <si>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</si>
  <si>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</si>
  <si>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</si>
  <si>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</si>
  <si>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</si>
  <si>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</si>
  <si>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</si>
  <si>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</si>
  <si>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</si>
  <si>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</si>
  <si>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</si>
  <si>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</si>
  <si>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</si>
  <si>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</si>
  <si>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</si>
  <si>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</si>
  <si>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</si>
  <si>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</si>
  <si>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</si>
  <si>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</si>
  <si>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</si>
  <si>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</si>
  <si>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</si>
  <si>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</si>
  <si>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</si>
  <si>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</si>
  <si>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</si>
  <si>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</si>
  <si>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</si>
  <si>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</si>
  <si>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</si>
  <si>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</si>
  <si>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</si>
  <si>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</si>
  <si>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</si>
  <si>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</si>
  <si>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</si>
  <si>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</si>
  <si>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</si>
  <si>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</si>
  <si>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</si>
  <si>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</si>
  <si>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</si>
  <si>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</si>
  <si>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</si>
  <si>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</si>
  <si>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</si>
  <si>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</si>
  <si>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</si>
  <si>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</si>
  <si>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</si>
  <si>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</si>
  <si>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</si>
  <si>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</si>
  <si>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</si>
  <si>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</si>
  <si>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</si>
  <si>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</si>
  <si>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</si>
  <si>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</si>
  <si>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</si>
  <si>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</si>
  <si>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</si>
  <si>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</si>
  <si>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</si>
  <si>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</si>
  <si>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</si>
  <si>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</si>
  <si>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</si>
  <si>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</si>
  <si>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</si>
  <si>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</si>
  <si>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</si>
  <si>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</si>
  <si>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</si>
  <si>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</si>
  <si>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</si>
  <si>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</si>
  <si>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</si>
  <si>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</si>
  <si>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</si>
  <si>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</si>
  <si>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</si>
  <si>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</si>
  <si>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</si>
  <si>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</si>
  <si>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</si>
  <si>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</si>
  <si>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</si>
  <si>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</si>
  <si>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</si>
  <si>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</si>
  <si>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</si>
  <si>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</si>
  <si>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</si>
  <si>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</si>
  <si>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</si>
  <si>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</si>
  <si>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</si>
  <si>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</si>
  <si>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</si>
  <si>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</si>
  <si>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</si>
  <si>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</si>
  <si>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</si>
  <si>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</si>
  <si>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</si>
  <si>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</si>
  <si>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</si>
  <si>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</si>
  <si>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</si>
  <si>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</si>
  <si>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</si>
  <si>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</si>
  <si>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</si>
  <si>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</si>
  <si>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</si>
  <si>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</si>
  <si>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</si>
  <si>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</si>
  <si>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</si>
  <si>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</si>
  <si>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</si>
  <si>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</si>
  <si>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</si>
  <si>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</si>
  <si>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</si>
  <si>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</si>
  <si>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</si>
  <si>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</si>
  <si>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</si>
  <si>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</si>
  <si>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</si>
  <si>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</si>
  <si>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</si>
  <si>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</si>
  <si>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</si>
  <si>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</si>
  <si>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</si>
  <si>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</si>
  <si>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</si>
  <si>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</si>
  <si>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</si>
  <si>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</si>
  <si>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</si>
  <si>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</si>
  <si>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</si>
  <si>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</si>
  <si>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</si>
  <si>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</si>
  <si>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</si>
  <si>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</si>
  <si>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</si>
  <si>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</si>
  <si>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</si>
  <si>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</si>
  <si>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</si>
  <si>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</si>
  <si>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</si>
  <si>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</si>
  <si>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</si>
  <si>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</si>
  <si>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</si>
  <si>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</si>
  <si>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</si>
  <si>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</si>
  <si>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</si>
  <si>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</si>
  <si>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</si>
  <si>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</si>
  <si>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</si>
  <si>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</si>
  <si>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</si>
  <si>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</si>
  <si>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</si>
  <si>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</si>
  <si>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</si>
  <si>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</si>
  <si>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</si>
  <si>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</si>
  <si>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</si>
  <si>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</si>
  <si>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</si>
  <si>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</si>
  <si>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</si>
  <si>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</si>
  <si>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</si>
  <si>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</si>
  <si>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</si>
  <si>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</si>
  <si>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</si>
  <si>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</si>
  <si>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</si>
  <si>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</si>
  <si>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</si>
  <si>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</si>
  <si>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</si>
  <si>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</si>
  <si>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</si>
  <si>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</si>
  <si>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</si>
  <si>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</si>
  <si>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</si>
  <si>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</si>
  <si>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</si>
  <si>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</si>
  <si>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</si>
  <si>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</si>
  <si>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</si>
  <si>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</si>
  <si>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</si>
  <si>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</si>
  <si>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</si>
  <si>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</si>
  <si>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</si>
  <si>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</si>
  <si>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</si>
  <si>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</si>
  <si>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</si>
  <si>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</si>
  <si>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</si>
  <si>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</si>
  <si>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</si>
  <si>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</si>
  <si>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</si>
  <si>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</si>
  <si>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</si>
  <si>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</si>
  <si>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</si>
  <si>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</si>
  <si>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</si>
  <si>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</si>
  <si>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</si>
  <si>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</si>
  <si>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</si>
  <si>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</si>
  <si>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</si>
  <si>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</si>
  <si>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</si>
  <si>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</si>
  <si>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</si>
  <si>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</si>
  <si>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</si>
  <si>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</si>
  <si>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</si>
  <si>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</si>
  <si>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</si>
  <si>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</si>
  <si>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</si>
  <si>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</si>
  <si>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</si>
  <si>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</si>
  <si>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</si>
  <si>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</si>
  <si>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</si>
  <si>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</si>
  <si>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</si>
  <si>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</si>
  <si>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</si>
  <si>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</si>
  <si>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</si>
  <si>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</si>
  <si>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</si>
  <si>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</si>
  <si>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</si>
  <si>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</si>
  <si>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</si>
  <si>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</si>
  <si>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</si>
  <si>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</si>
  <si>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</si>
  <si>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</si>
  <si>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</si>
  <si>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</si>
  <si>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</si>
  <si>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</si>
  <si>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</si>
  <si>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</si>
  <si>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</si>
  <si>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</si>
  <si>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</si>
  <si>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</si>
  <si>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</si>
  <si>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</si>
  <si>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</si>
  <si>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</si>
  <si>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</si>
  <si>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</si>
  <si>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</si>
  <si>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</si>
  <si>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</si>
  <si>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</si>
  <si>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</si>
  <si>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</si>
  <si>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</si>
  <si>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</si>
  <si>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</si>
  <si>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</si>
  <si>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</si>
  <si>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</si>
  <si>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</si>
  <si>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</si>
  <si>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</si>
  <si>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</si>
  <si>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</si>
  <si>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</si>
  <si>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</si>
  <si>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</si>
  <si>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</si>
  <si>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</si>
  <si>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</si>
  <si>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</si>
  <si>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</si>
  <si>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</si>
  <si>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</si>
  <si>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</si>
  <si>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</si>
  <si>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</si>
  <si>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</si>
  <si>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</si>
  <si>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</si>
  <si>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</si>
  <si>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</si>
  <si>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</si>
  <si>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</si>
  <si>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</si>
  <si>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</si>
  <si>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</si>
  <si>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</si>
  <si>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</si>
  <si>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</si>
  <si>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</si>
  <si>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</si>
  <si>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</si>
  <si>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</si>
  <si>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</si>
  <si>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</si>
  <si>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</si>
  <si>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</si>
  <si>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</si>
  <si>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</si>
  <si>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</si>
  <si>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</si>
  <si>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</si>
  <si>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</si>
  <si>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</si>
  <si>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</si>
  <si>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</si>
  <si>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</si>
  <si>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</si>
  <si>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</si>
  <si>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</si>
  <si>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</si>
  <si>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</si>
  <si>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</si>
  <si>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</si>
  <si>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</si>
  <si>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</si>
  <si>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</si>
  <si>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</si>
  <si>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</si>
  <si>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</si>
  <si>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</si>
  <si>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</si>
  <si>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</si>
  <si>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</si>
  <si>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</si>
  <si>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</si>
  <si>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</si>
  <si>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</si>
  <si>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</si>
  <si>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</si>
  <si>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</si>
  <si>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</si>
  <si>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</si>
  <si>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</si>
  <si>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</si>
  <si>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</si>
  <si>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</si>
  <si>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</si>
  <si>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</si>
  <si>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</si>
  <si>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</si>
  <si>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</si>
  <si>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</si>
  <si>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</si>
  <si>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</si>
  <si>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</si>
  <si>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</si>
  <si>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</si>
  <si>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</si>
  <si>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</si>
  <si>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</si>
  <si>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</si>
  <si>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</si>
  <si>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</si>
  <si>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</si>
  <si>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</si>
  <si>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</si>
  <si>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</si>
  <si>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</si>
  <si>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</si>
  <si>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</si>
  <si>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</si>
  <si>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</si>
  <si>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</si>
  <si>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</si>
  <si>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</si>
  <si>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</si>
  <si>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</si>
  <si>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</si>
  <si>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</si>
  <si>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</si>
  <si>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</si>
  <si>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</si>
  <si>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</si>
  <si>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</si>
  <si>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</si>
  <si>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</si>
  <si>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</si>
  <si>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</si>
  <si>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</si>
  <si>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</si>
  <si>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</si>
  <si>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</si>
  <si>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</si>
  <si>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</si>
  <si>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</si>
  <si>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</si>
  <si>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</si>
  <si>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</si>
  <si>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</si>
  <si>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</si>
  <si>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</si>
  <si>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</si>
  <si>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</si>
  <si>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</si>
  <si>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</si>
  <si>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</si>
  <si>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</si>
  <si>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</si>
  <si>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</si>
  <si>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</si>
  <si>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</si>
  <si>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</si>
  <si>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</si>
  <si>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</si>
  <si>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</si>
  <si>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</si>
  <si>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</si>
  <si>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</si>
  <si>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</si>
  <si>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</si>
  <si>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</si>
  <si>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</si>
  <si>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</si>
  <si>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</si>
  <si>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</si>
  <si>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</si>
  <si>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</si>
  <si>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</si>
  <si>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</si>
  <si>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</si>
  <si>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</si>
  <si>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</si>
  <si>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</si>
  <si>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</si>
  <si>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</si>
  <si>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</si>
  <si>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</si>
  <si>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</si>
  <si>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</si>
  <si>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</si>
  <si>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</si>
  <si>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</si>
  <si>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</si>
  <si>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</si>
  <si>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</si>
  <si>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</si>
  <si>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</si>
  <si>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</si>
  <si>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</si>
  <si>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</si>
  <si>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</si>
  <si>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</si>
  <si>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</si>
  <si>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</si>
  <si>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</si>
  <si>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</si>
  <si>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</si>
  <si>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</si>
  <si>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</si>
  <si>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</si>
  <si>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</si>
  <si>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</si>
  <si>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</si>
  <si>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</si>
  <si>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</si>
  <si>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</si>
  <si>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</si>
  <si>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</si>
  <si>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</si>
  <si>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</si>
  <si>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</si>
  <si>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</si>
  <si>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</si>
  <si>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</si>
  <si>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</si>
  <si>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</si>
  <si>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</si>
  <si>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</si>
  <si>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</si>
  <si>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</si>
  <si>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</si>
  <si>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</si>
  <si>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</si>
  <si>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</si>
  <si>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</si>
  <si>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</si>
  <si>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</si>
  <si>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</si>
  <si>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</si>
  <si>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</si>
  <si>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</si>
  <si>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</si>
  <si>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</si>
  <si>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</si>
  <si>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</si>
  <si>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</si>
  <si>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</si>
  <si>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</si>
  <si>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</si>
  <si>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</si>
  <si>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</si>
  <si>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</si>
  <si>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</si>
  <si>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</si>
  <si>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</si>
  <si>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</si>
  <si>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</si>
  <si>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</si>
  <si>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</si>
  <si>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</si>
  <si>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</si>
  <si>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</si>
  <si>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</si>
  <si>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</si>
  <si>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</si>
  <si>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</si>
  <si>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</si>
  <si>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</si>
  <si>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</si>
  <si>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</si>
  <si>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</si>
  <si>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</si>
  <si>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</si>
  <si>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</si>
  <si>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</si>
  <si>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</si>
  <si>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</si>
  <si>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</si>
  <si>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</si>
  <si>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</si>
  <si>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</si>
  <si>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</si>
  <si>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</si>
  <si>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</si>
  <si>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</si>
  <si>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</si>
  <si>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</si>
  <si>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</si>
  <si>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</si>
  <si>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</si>
  <si>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</si>
  <si>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</si>
  <si>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</si>
  <si>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</si>
  <si>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</si>
  <si>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</si>
  <si>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</si>
  <si>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</si>
  <si>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</si>
  <si>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</si>
  <si>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</si>
  <si>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</si>
  <si>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</si>
  <si>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</si>
  <si>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</si>
  <si>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</si>
  <si>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</si>
  <si>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</si>
  <si>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</si>
  <si>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</si>
  <si>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</si>
  <si>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</si>
  <si>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</si>
  <si>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</si>
  <si>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</si>
  <si>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</si>
  <si>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</si>
  <si>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</si>
  <si>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</si>
  <si>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</si>
  <si>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</si>
  <si>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</si>
  <si>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</si>
  <si>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</si>
  <si>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</si>
  <si>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</si>
  <si>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</si>
  <si>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</si>
  <si>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</si>
  <si>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</si>
  <si>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</si>
  <si>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</si>
  <si>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</si>
  <si>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</si>
  <si>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</si>
  <si>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</si>
  <si>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</si>
  <si>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</si>
  <si>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</si>
  <si>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</si>
  <si>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</si>
  <si>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</si>
  <si>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</si>
  <si>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</si>
  <si>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</si>
  <si>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</si>
  <si>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</si>
  <si>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</si>
  <si>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</si>
  <si>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</si>
  <si>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</si>
  <si>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</si>
  <si>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</si>
  <si>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</si>
  <si>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</si>
  <si>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</si>
  <si>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</si>
  <si>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</si>
  <si>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</si>
  <si>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</si>
  <si>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</si>
  <si>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</si>
  <si>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</si>
  <si>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</si>
  <si>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</si>
  <si>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</si>
  <si>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</si>
  <si>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</si>
  <si>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</si>
  <si>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</si>
  <si>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</si>
  <si>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</si>
  <si>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</si>
  <si>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</si>
  <si>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</si>
  <si>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</si>
  <si>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</si>
  <si>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</si>
  <si>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</si>
  <si>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</si>
  <si>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</si>
  <si>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</si>
  <si>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</si>
  <si>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</si>
  <si>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</si>
  <si>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</si>
  <si>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</si>
  <si>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</si>
  <si>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</si>
  <si>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</si>
  <si>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</si>
  <si>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</si>
  <si>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</si>
  <si>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</si>
  <si>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</si>
  <si>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</si>
  <si>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</si>
  <si>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</si>
  <si>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</si>
  <si>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</si>
  <si>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</si>
  <si>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</si>
  <si>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</si>
  <si>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</si>
  <si>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</si>
  <si>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</si>
  <si>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</si>
  <si>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</si>
  <si>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</si>
  <si>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</si>
  <si>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</si>
  <si>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</si>
  <si>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</si>
  <si>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</si>
  <si>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</si>
  <si>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</si>
  <si>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</si>
  <si>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</si>
  <si>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</si>
  <si>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</si>
  <si>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</si>
  <si>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</si>
  <si>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</si>
  <si>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</si>
  <si>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</si>
  <si>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</si>
  <si>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</si>
  <si>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</si>
  <si>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</si>
  <si>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</si>
  <si>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</si>
  <si>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</si>
  <si>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</si>
  <si>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</si>
  <si>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</si>
  <si>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</si>
  <si>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</si>
  <si>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</si>
  <si>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</si>
  <si>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</si>
  <si>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</si>
  <si>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</si>
  <si>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</si>
  <si>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</si>
  <si>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</si>
  <si>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</si>
  <si>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</si>
  <si>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</si>
  <si>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</si>
  <si>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</si>
  <si>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</si>
  <si>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</si>
  <si>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</si>
  <si>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</si>
  <si>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</si>
  <si>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</si>
  <si>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</si>
  <si>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</si>
  <si>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</si>
  <si>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</si>
  <si>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</si>
  <si>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</si>
  <si>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</si>
  <si>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</si>
  <si>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</si>
  <si>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</si>
  <si>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</si>
  <si>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</si>
  <si>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</si>
  <si>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</si>
  <si>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</si>
  <si>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</si>
  <si>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</si>
  <si>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</si>
  <si>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</si>
  <si>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</si>
  <si>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</si>
  <si>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</si>
  <si>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</si>
  <si>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</si>
  <si>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</si>
  <si>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</si>
  <si>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</si>
  <si>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</si>
  <si>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</si>
  <si>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</si>
  <si>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</si>
  <si>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</si>
  <si>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</si>
  <si>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</si>
  <si>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</si>
  <si>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</si>
  <si>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</si>
  <si>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</si>
  <si>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</si>
  <si>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</si>
  <si>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</si>
  <si>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</si>
  <si>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</si>
  <si>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</si>
  <si>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</si>
  <si>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</si>
  <si>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</si>
  <si>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</si>
  <si>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</si>
  <si>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</si>
  <si>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</si>
  <si>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</si>
  <si>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</si>
  <si>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</si>
  <si>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</si>
  <si>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</si>
  <si>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</si>
  <si>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</si>
  <si>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</si>
  <si>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</si>
  <si>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</si>
  <si>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</si>
  <si>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</si>
  <si>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</si>
  <si>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</si>
  <si>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</si>
  <si>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</si>
  <si>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</si>
  <si>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</si>
  <si>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</si>
  <si>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</si>
  <si>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</si>
  <si>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</si>
  <si>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</si>
  <si>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</si>
  <si>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</si>
  <si>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</si>
  <si>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</si>
  <si>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</si>
  <si>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</si>
  <si>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</si>
  <si>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</si>
  <si>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</si>
  <si>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</si>
  <si>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</si>
  <si>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</si>
  <si>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</si>
  <si>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</si>
  <si>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</si>
  <si>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</si>
  <si>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</si>
  <si>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</si>
  <si>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</si>
  <si>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</si>
  <si>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</si>
  <si>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</si>
  <si>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</si>
  <si>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</si>
  <si>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</si>
  <si>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</si>
  <si>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</si>
  <si>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</si>
  <si>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</si>
  <si>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</si>
  <si>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</si>
  <si>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</si>
  <si>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</si>
  <si>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</si>
  <si>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</si>
  <si>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</si>
  <si>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</si>
  <si>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</si>
  <si>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</si>
  <si>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</si>
  <si>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</si>
  <si>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</si>
  <si>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</si>
  <si>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</si>
  <si>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</si>
  <si>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</si>
  <si>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</si>
  <si>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</si>
  <si>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</si>
  <si>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</si>
  <si>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</si>
  <si>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</si>
  <si>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</si>
  <si>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</si>
  <si>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</si>
  <si>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</si>
  <si>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</si>
  <si>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</si>
  <si>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</si>
  <si>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</si>
  <si>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</si>
  <si>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</si>
  <si>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</si>
  <si>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</si>
  <si>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</si>
  <si>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</si>
  <si>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</si>
  <si>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</si>
  <si>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</si>
  <si>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</si>
  <si>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</si>
  <si>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</si>
  <si>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</si>
  <si>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</si>
  <si>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</si>
  <si>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</si>
  <si>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</si>
  <si>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</si>
  <si>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</si>
  <si>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</si>
  <si>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</si>
  <si>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</si>
  <si>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</si>
  <si>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</si>
  <si>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</si>
  <si>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</si>
  <si>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</si>
  <si>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</si>
  <si>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</si>
  <si>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</si>
  <si>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</si>
  <si>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</si>
  <si>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</si>
  <si>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</si>
  <si>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</si>
  <si>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</si>
  <si>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</si>
  <si>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</si>
  <si>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</si>
  <si>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</si>
  <si>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</si>
  <si>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</si>
  <si>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</si>
  <si>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</si>
  <si>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</si>
  <si>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</si>
  <si>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</si>
  <si>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</si>
  <si>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</si>
  <si>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</si>
  <si>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</si>
  <si>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</si>
  <si>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</si>
  <si>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</si>
  <si>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</si>
  <si>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</si>
  <si>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</si>
  <si>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</si>
  <si>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</si>
  <si>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</si>
  <si>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</si>
  <si>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</si>
  <si>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</si>
  <si>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</si>
  <si>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</si>
  <si>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</si>
  <si>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</si>
  <si>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</si>
  <si>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</si>
  <si>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</si>
  <si>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</si>
  <si>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</si>
  <si>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</si>
  <si>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</si>
  <si>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</si>
  <si>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</si>
  <si>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</si>
  <si>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</si>
  <si>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</si>
  <si>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</si>
  <si>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</si>
  <si>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</si>
  <si>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</si>
  <si>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</si>
  <si>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</si>
  <si>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</si>
  <si>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</si>
  <si>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</si>
  <si>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</si>
  <si>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</si>
  <si>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</si>
  <si>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</si>
  <si>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</si>
  <si>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</si>
  <si>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</si>
  <si>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</si>
  <si>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</si>
  <si>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</si>
  <si>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</si>
  <si>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</si>
  <si>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</si>
  <si>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</si>
  <si>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</si>
  <si>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</si>
  <si>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</si>
  <si>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</si>
  <si>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</si>
  <si>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</si>
  <si>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</si>
  <si>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</si>
  <si>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</si>
  <si>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</si>
  <si>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</si>
  <si>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</si>
  <si>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</si>
  <si>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</si>
  <si>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</si>
  <si>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</si>
  <si>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</si>
  <si>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</si>
  <si>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</si>
  <si>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</si>
  <si>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</si>
  <si>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</si>
  <si>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</si>
  <si>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</si>
  <si>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</si>
  <si>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</si>
  <si>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</si>
  <si>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</si>
  <si>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</si>
  <si>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</si>
  <si>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</si>
  <si>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</si>
  <si>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</si>
  <si>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</si>
  <si>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</si>
  <si>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</si>
  <si>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</si>
  <si>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</si>
  <si>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</si>
  <si>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</si>
  <si>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</si>
  <si>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</si>
  <si>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</si>
  <si>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</si>
  <si>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</si>
  <si>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</si>
  <si>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</si>
  <si>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</si>
  <si>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</si>
  <si>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</si>
  <si>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</si>
  <si>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</si>
  <si>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</si>
  <si>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</si>
  <si>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</si>
  <si>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</si>
  <si>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</si>
  <si>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</si>
  <si>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</si>
  <si>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</si>
  <si>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</si>
  <si>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</si>
  <si>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</si>
  <si>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</si>
  <si>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</si>
  <si>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</si>
  <si>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</si>
  <si>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</si>
  <si>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</si>
  <si>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</si>
  <si>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</si>
  <si>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</si>
  <si>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</si>
  <si>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</si>
  <si>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</si>
  <si>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</si>
  <si>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</si>
  <si>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</si>
  <si>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</si>
  <si>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</si>
  <si>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</si>
  <si>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</si>
  <si>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</si>
  <si>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</si>
  <si>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</si>
  <si>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</si>
  <si>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</si>
  <si>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</si>
  <si>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</si>
  <si>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</si>
  <si>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</si>
  <si>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</si>
  <si>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</si>
  <si>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</si>
  <si>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</si>
  <si>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</si>
  <si>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</si>
  <si>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</si>
  <si>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</si>
  <si>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</si>
  <si>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</si>
  <si>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</si>
  <si>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</si>
  <si>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</si>
  <si>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</si>
  <si>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</si>
  <si>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</si>
  <si>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</si>
  <si>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</si>
  <si>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</si>
  <si>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</si>
  <si>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</si>
  <si>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</si>
  <si>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</si>
  <si>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</si>
  <si>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</si>
  <si>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</si>
  <si>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</si>
  <si>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</si>
  <si>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</si>
  <si>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</si>
  <si>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</si>
  <si>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</si>
  <si>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</si>
  <si>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</si>
  <si>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</si>
  <si>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</si>
  <si>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</si>
  <si>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</si>
  <si>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</si>
  <si>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</si>
  <si>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</si>
  <si>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</si>
  <si>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</si>
  <si>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</si>
  <si>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</si>
  <si>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</si>
  <si>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</si>
  <si>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</si>
  <si>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</si>
  <si>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</si>
  <si>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</si>
  <si>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</si>
  <si>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</si>
  <si>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</si>
  <si>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</si>
  <si>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</si>
  <si>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</si>
  <si>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</si>
  <si>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</si>
  <si>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</si>
  <si>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</si>
  <si>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</si>
  <si>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</si>
  <si>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</si>
  <si>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</si>
  <si>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</si>
  <si>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</si>
  <si>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</si>
  <si>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</si>
  <si>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</si>
  <si>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</si>
  <si>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</si>
  <si>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</si>
  <si>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</si>
  <si>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</si>
  <si>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</si>
  <si>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</si>
  <si>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</si>
  <si>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</si>
  <si>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</si>
  <si>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</si>
  <si>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</si>
  <si>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</si>
  <si>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</si>
  <si>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</si>
  <si>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</si>
  <si>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</si>
  <si>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</si>
  <si>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</si>
  <si>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</si>
  <si>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</si>
  <si>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</si>
  <si>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</si>
  <si>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</si>
  <si>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</si>
  <si>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</si>
  <si>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</si>
  <si>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</si>
  <si>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</si>
  <si>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</si>
  <si>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</si>
  <si>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</si>
  <si>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</si>
  <si>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</si>
  <si>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</si>
  <si>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</si>
  <si>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</si>
  <si>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</si>
  <si>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</si>
  <si>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</si>
  <si>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</si>
  <si>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</si>
  <si>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</si>
  <si>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</si>
  <si>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</si>
  <si>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</si>
  <si>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</si>
  <si>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</si>
  <si>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</si>
  <si>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</si>
  <si>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</si>
  <si>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</si>
  <si>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</si>
  <si>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</si>
  <si>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</si>
  <si>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</si>
  <si>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</si>
  <si>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</si>
  <si>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</si>
  <si>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</si>
  <si>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</si>
  <si>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</si>
  <si>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</si>
  <si>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</si>
  <si>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</si>
  <si>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</si>
  <si>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</si>
  <si>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</si>
  <si>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</si>
  <si>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</si>
  <si>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</si>
  <si>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</si>
  <si>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</si>
  <si>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</si>
  <si>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</si>
  <si>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</si>
  <si>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</si>
  <si>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</si>
  <si>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</si>
  <si>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</si>
  <si>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</si>
  <si>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</si>
  <si>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</si>
  <si>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</si>
  <si>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</si>
  <si>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</si>
  <si>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</si>
  <si>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</si>
  <si>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</si>
  <si>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</si>
  <si>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</si>
  <si>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</si>
  <si>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</si>
  <si>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</si>
  <si>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</si>
  <si>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</si>
  <si>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</si>
  <si>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</si>
  <si>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</si>
  <si>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</si>
  <si>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</si>
  <si>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</si>
  <si>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</si>
  <si>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</si>
  <si>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</si>
  <si>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</si>
  <si>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</si>
  <si>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</si>
  <si>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</si>
  <si>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</si>
  <si>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</si>
  <si>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</si>
  <si>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</si>
  <si>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</si>
  <si>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</si>
  <si>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</si>
  <si>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</si>
  <si>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</si>
  <si>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</si>
  <si>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</si>
  <si>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</si>
  <si>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</si>
  <si>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</si>
  <si>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</si>
  <si>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</si>
  <si>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</si>
  <si>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</si>
  <si>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</si>
  <si>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</si>
  <si>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</si>
  <si>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</si>
  <si>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</si>
  <si>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</si>
  <si>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</si>
  <si>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</si>
  <si>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</si>
  <si>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</si>
  <si>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</si>
  <si>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</si>
  <si>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</si>
  <si>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</si>
  <si>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</si>
  <si>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</si>
  <si>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</si>
  <si>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</si>
  <si>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</si>
  <si>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</si>
  <si>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</si>
  <si>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</si>
  <si>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</si>
  <si>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</si>
  <si>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</si>
  <si>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</si>
  <si>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</si>
  <si>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</si>
  <si>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</si>
  <si>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</si>
  <si>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</si>
  <si>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</si>
  <si>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</si>
  <si>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</si>
  <si>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</si>
  <si>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</si>
  <si>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</si>
  <si>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</si>
  <si>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</si>
  <si>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</si>
  <si>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</si>
  <si>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</si>
  <si>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</si>
  <si>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</si>
  <si>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</si>
  <si>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</si>
  <si>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</si>
  <si>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</si>
  <si>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</si>
  <si>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</si>
  <si>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</si>
  <si>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</si>
  <si>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</si>
  <si>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</si>
  <si>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</si>
  <si>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</si>
  <si>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</si>
  <si>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</si>
  <si>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</si>
  <si>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</si>
  <si>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</si>
  <si>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</si>
  <si>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</si>
  <si>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</si>
  <si>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</si>
  <si>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</si>
  <si>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</si>
  <si>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</si>
  <si>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</si>
  <si>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</si>
  <si>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</si>
  <si>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</si>
  <si>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</si>
  <si>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</si>
  <si>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</si>
  <si>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</si>
  <si>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</si>
  <si>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</si>
  <si>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</si>
  <si>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</si>
  <si>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</si>
  <si>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</si>
  <si>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</si>
  <si>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</si>
  <si>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</si>
  <si>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</si>
  <si>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</si>
  <si>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</si>
  <si>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</si>
  <si>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</si>
  <si>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</si>
  <si>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</si>
  <si>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</si>
  <si>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</si>
  <si>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</si>
  <si>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</si>
  <si>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</si>
  <si>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</si>
  <si>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</si>
  <si>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</si>
  <si>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</si>
  <si>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</si>
  <si>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</si>
  <si>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</si>
  <si>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</si>
  <si>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</si>
  <si>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</si>
  <si>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</si>
  <si>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</si>
  <si>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</si>
  <si>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</si>
  <si>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</si>
  <si>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</si>
  <si>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</si>
  <si>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</si>
  <si>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</si>
  <si>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</si>
  <si>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</si>
  <si>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</si>
  <si>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</si>
  <si>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</si>
  <si>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</si>
  <si>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</si>
  <si>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</si>
  <si>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</si>
  <si>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</si>
  <si>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</si>
  <si>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</si>
  <si>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</si>
  <si>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</si>
  <si>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</si>
  <si>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</si>
  <si>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</si>
  <si>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</si>
  <si>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</si>
  <si>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</si>
  <si>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</si>
  <si>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</si>
  <si>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</si>
  <si>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</si>
  <si>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</si>
  <si>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</si>
  <si>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</si>
  <si>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</si>
  <si>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</si>
  <si>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</si>
  <si>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</si>
  <si>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</si>
  <si>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</si>
  <si>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</si>
  <si>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</si>
  <si>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</si>
  <si>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</si>
  <si>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</si>
  <si>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</si>
  <si>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</si>
  <si>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</si>
  <si>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</si>
  <si>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</si>
  <si>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</si>
  <si>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</si>
  <si>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</si>
  <si>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</si>
  <si>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</si>
  <si>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</si>
  <si>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</si>
  <si>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</si>
  <si>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</si>
  <si>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</si>
  <si>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</si>
  <si>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</si>
  <si>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</si>
  <si>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</si>
  <si>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</si>
  <si>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</si>
  <si>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</si>
  <si>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</si>
  <si>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</si>
  <si>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</si>
  <si>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</si>
  <si>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</si>
  <si>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</si>
  <si>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</si>
  <si>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</si>
  <si>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</si>
  <si>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</si>
  <si>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</si>
  <si>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</si>
  <si>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</si>
  <si>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</si>
  <si>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</si>
  <si>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</si>
  <si>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</si>
  <si>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</si>
  <si>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</si>
  <si>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</si>
  <si>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</si>
  <si>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</si>
  <si>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</si>
  <si>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</si>
  <si>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</si>
  <si>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</si>
  <si>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</si>
  <si>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</si>
  <si>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</si>
  <si>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</si>
  <si>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</si>
  <si>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</si>
  <si>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</si>
  <si>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</si>
  <si>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</si>
  <si>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</si>
  <si>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</si>
  <si>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</si>
  <si>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</si>
  <si>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</si>
  <si>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</si>
  <si>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</si>
  <si>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</si>
  <si>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</si>
  <si>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</si>
  <si>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</si>
  <si>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</si>
  <si>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</si>
  <si>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</si>
  <si>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</si>
  <si>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</si>
  <si>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</si>
  <si>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</si>
  <si>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</si>
  <si>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</si>
  <si>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</si>
  <si>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</si>
  <si>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</si>
  <si>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</si>
  <si>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</si>
  <si>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</si>
  <si>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</si>
  <si>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</si>
  <si>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</si>
  <si>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</si>
  <si>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</si>
  <si>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</si>
  <si>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</si>
  <si>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</si>
  <si>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</si>
  <si>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</si>
  <si>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</si>
  <si>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</si>
  <si>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</si>
  <si>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</si>
  <si>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</si>
  <si>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</si>
  <si>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</si>
  <si>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</si>
  <si>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</si>
  <si>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</si>
  <si>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</si>
  <si>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</si>
  <si>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</si>
  <si>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</si>
  <si>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</si>
  <si>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</si>
  <si>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</si>
  <si>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</si>
  <si>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</si>
  <si>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</si>
  <si>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</si>
  <si>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</si>
  <si>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</si>
  <si>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</si>
  <si>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</si>
  <si>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</si>
  <si>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</si>
  <si>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</si>
  <si>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</si>
  <si>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</si>
  <si>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</si>
  <si>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</si>
  <si>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</si>
  <si>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</si>
  <si>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</si>
  <si>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</si>
  <si>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</si>
  <si>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</si>
  <si>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</si>
  <si>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</si>
  <si>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</si>
  <si>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</si>
  <si>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</si>
  <si>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</si>
  <si>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</si>
  <si>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</si>
  <si>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</si>
  <si>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</si>
  <si>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</si>
  <si>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</si>
  <si>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</si>
  <si>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</si>
  <si>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</si>
  <si>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</si>
  <si>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</si>
  <si>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</si>
  <si>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</si>
  <si>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</si>
  <si>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</si>
  <si>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</si>
  <si>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</si>
  <si>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</si>
  <si>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</si>
  <si>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</si>
  <si>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</si>
  <si>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</si>
  <si>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</si>
  <si>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</si>
  <si>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</si>
  <si>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</si>
  <si>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</si>
  <si>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</si>
  <si>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</si>
  <si>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</si>
  <si>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</si>
  <si>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</si>
  <si>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</si>
  <si>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</si>
  <si>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</si>
  <si>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</si>
  <si>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</si>
  <si>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</si>
  <si>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</si>
  <si>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</si>
  <si>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</si>
  <si>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</si>
  <si>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</si>
  <si>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</si>
  <si>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</si>
  <si>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</si>
  <si>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</si>
  <si>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</si>
  <si>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</si>
  <si>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</si>
  <si>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</si>
  <si>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</si>
  <si>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</si>
  <si>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</si>
  <si>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</si>
  <si>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</si>
  <si>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</si>
  <si>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</si>
  <si>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</si>
  <si>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</si>
  <si>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</si>
  <si>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</si>
  <si>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</si>
  <si>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</si>
  <si>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</si>
  <si>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</si>
  <si>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</si>
  <si>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</si>
  <si>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</si>
  <si>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</si>
  <si>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</si>
  <si>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</si>
  <si>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</si>
  <si>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</si>
  <si>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</si>
  <si>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</si>
  <si>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</si>
  <si>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</si>
  <si>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</si>
  <si>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</si>
  <si>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</si>
  <si>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</si>
  <si>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</si>
  <si>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</si>
  <si>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</si>
  <si>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</si>
  <si>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</si>
  <si>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</si>
  <si>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</si>
  <si>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</si>
  <si>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</si>
  <si>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</si>
  <si>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</si>
  <si>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</si>
  <si>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</si>
  <si>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</si>
  <si>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</si>
  <si>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</si>
  <si>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</si>
  <si>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</si>
  <si>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</si>
  <si>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</si>
  <si>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</si>
  <si>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</si>
  <si>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</si>
  <si>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</si>
  <si>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</si>
  <si>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</si>
  <si>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</si>
  <si>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</si>
  <si>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</si>
  <si>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</si>
  <si>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</si>
  <si>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</si>
  <si>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</si>
  <si>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</si>
  <si>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</si>
  <si>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</si>
  <si>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</si>
  <si>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</si>
  <si>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</si>
  <si>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</si>
  <si>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</si>
  <si>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</si>
  <si>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</si>
  <si>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</si>
  <si>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</si>
  <si>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</si>
  <si>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</si>
  <si>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</si>
  <si>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</si>
  <si>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</si>
  <si>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</si>
  <si>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</si>
  <si>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</si>
  <si>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</si>
  <si>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</si>
  <si>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</si>
  <si>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</si>
  <si>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</si>
  <si>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</si>
  <si>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</si>
  <si>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</si>
  <si>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</si>
  <si>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</si>
  <si>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</si>
  <si>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</si>
  <si>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</si>
  <si>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</si>
  <si>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</si>
  <si>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</si>
  <si>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</si>
  <si>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</si>
  <si>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</si>
  <si>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</si>
  <si>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</si>
  <si>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</si>
  <si>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</si>
  <si>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</si>
  <si>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</si>
  <si>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</si>
  <si>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</si>
  <si>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</si>
  <si>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</si>
  <si>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</si>
  <si>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</si>
  <si>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</si>
  <si>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</si>
  <si>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</si>
  <si>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</si>
  <si>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</si>
  <si>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</si>
  <si>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</si>
  <si>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</si>
  <si>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</si>
  <si>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</si>
  <si>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</si>
  <si>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</si>
  <si>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</si>
  <si>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</si>
  <si>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</si>
  <si>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</si>
  <si>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</si>
  <si>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</si>
  <si>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</si>
  <si>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</si>
  <si>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</si>
  <si>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</si>
  <si>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</si>
  <si>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</si>
  <si>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</si>
  <si>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</si>
  <si>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</si>
  <si>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</si>
  <si>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</si>
  <si>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</si>
  <si>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</si>
  <si>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</si>
  <si>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</si>
  <si>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</si>
  <si>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</si>
  <si>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</si>
  <si>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</si>
  <si>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</si>
  <si>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</si>
  <si>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</si>
  <si>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</si>
  <si>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</si>
  <si>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</si>
  <si>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</si>
  <si>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</si>
  <si>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</si>
  <si>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</si>
  <si>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</si>
  <si>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</si>
  <si>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</si>
  <si>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</si>
  <si>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</si>
  <si>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</si>
  <si>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</si>
  <si>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</si>
  <si>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</si>
  <si>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</si>
  <si>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</si>
  <si>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</si>
  <si>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</si>
  <si>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</si>
  <si>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</si>
  <si>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</si>
  <si>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</si>
  <si>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</si>
  <si>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</si>
  <si>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</si>
  <si>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</si>
  <si>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</si>
  <si>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</si>
  <si>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</si>
  <si>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</si>
  <si>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</si>
  <si>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</si>
  <si>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</si>
  <si>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</si>
  <si>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</si>
  <si>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</si>
  <si>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</si>
  <si>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</si>
  <si>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</si>
  <si>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</si>
  <si>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</si>
  <si>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</si>
  <si>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</si>
  <si>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</si>
  <si>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</si>
  <si>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</si>
  <si>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</si>
  <si>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</si>
  <si>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</si>
  <si>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</si>
  <si>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</si>
  <si>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</si>
  <si>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</si>
  <si>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</si>
  <si>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</si>
  <si>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</si>
  <si>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</si>
  <si>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</si>
  <si>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</si>
  <si>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</si>
  <si>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</si>
  <si>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</si>
  <si>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</si>
  <si>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</si>
  <si>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</si>
  <si>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</si>
  <si>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</si>
  <si>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</si>
  <si>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</si>
  <si>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</si>
  <si>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</si>
  <si>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</si>
  <si>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</si>
  <si>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</si>
  <si>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</si>
  <si>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</si>
  <si>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</si>
  <si>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</si>
  <si>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</si>
  <si>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</si>
  <si>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</si>
  <si>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</si>
  <si>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</si>
  <si>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</si>
  <si>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</si>
  <si>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</si>
  <si>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</si>
  <si>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</si>
  <si>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</si>
  <si>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</si>
  <si>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</si>
  <si>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</si>
  <si>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</si>
  <si>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</si>
  <si>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</si>
  <si>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</si>
  <si>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</si>
  <si>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</si>
  <si>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</si>
  <si>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</si>
  <si>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</si>
  <si>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</si>
  <si>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</si>
  <si>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</si>
  <si>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</si>
  <si>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</si>
  <si>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</si>
  <si>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</si>
  <si>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</si>
  <si>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</si>
  <si>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</si>
  <si>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</si>
  <si>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</si>
  <si>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</si>
  <si>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</si>
  <si>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</si>
  <si>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</si>
  <si>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</si>
  <si>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</si>
  <si>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</si>
  <si>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</si>
  <si>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</si>
  <si>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</si>
  <si>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</si>
  <si>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</si>
  <si>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</si>
  <si>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</si>
  <si>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</si>
  <si>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</si>
  <si>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</si>
  <si>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</si>
  <si>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</si>
  <si>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</si>
  <si>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</si>
  <si>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</si>
  <si>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</si>
  <si>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</si>
  <si>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</si>
  <si>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</si>
  <si>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</si>
  <si>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</si>
  <si>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</si>
  <si>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</si>
  <si>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</si>
  <si>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</si>
  <si>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</si>
  <si>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</si>
  <si>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</si>
  <si>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</si>
  <si>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</si>
  <si>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</si>
  <si>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</si>
  <si>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</si>
  <si>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</si>
  <si>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</si>
  <si>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</si>
  <si>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</si>
  <si>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</si>
  <si>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</si>
  <si>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</si>
  <si>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</si>
  <si>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</si>
  <si>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</si>
  <si>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</si>
  <si>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</si>
  <si>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</si>
  <si>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</si>
  <si>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</si>
  <si>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</si>
  <si>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</si>
  <si>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</si>
  <si>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</si>
  <si>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</si>
  <si>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</si>
  <si>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</si>
  <si>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</si>
  <si>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</si>
  <si>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</si>
  <si>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</si>
  <si>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</si>
  <si>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</si>
  <si>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</si>
  <si>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</si>
  <si>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</si>
  <si>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</si>
  <si>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</si>
  <si>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</si>
  <si>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</si>
  <si>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</si>
  <si>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</si>
  <si>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</si>
  <si>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</si>
  <si>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</si>
  <si>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</si>
  <si>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</si>
  <si>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</si>
  <si>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</si>
  <si>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</si>
  <si>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</si>
  <si>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</si>
  <si>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</si>
  <si>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</si>
  <si>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</si>
  <si>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</si>
  <si>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</si>
  <si>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</si>
  <si>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</si>
  <si>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</si>
  <si>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</si>
  <si>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</si>
  <si>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</si>
  <si>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</si>
  <si>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</si>
  <si>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</si>
  <si>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</si>
  <si>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</si>
  <si>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</si>
  <si>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</si>
  <si>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</si>
  <si>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</si>
  <si>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</si>
  <si>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</si>
  <si>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</si>
  <si>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</si>
  <si>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</si>
  <si>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</si>
  <si>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</si>
  <si>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</si>
  <si>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</si>
  <si>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</si>
  <si>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</si>
  <si>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</si>
  <si>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</si>
  <si>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</si>
  <si>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</si>
  <si>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</si>
  <si>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</si>
  <si>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</si>
  <si>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</si>
  <si>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</si>
  <si>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</si>
  <si>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</si>
  <si>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</si>
  <si>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</si>
  <si>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</si>
  <si>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</si>
  <si>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</si>
  <si>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</si>
  <si>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</si>
  <si>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</si>
  <si>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</si>
  <si>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</si>
  <si>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</si>
  <si>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</si>
  <si>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</si>
  <si>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</si>
  <si>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</si>
  <si>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</si>
  <si>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</si>
  <si>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</si>
  <si>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</si>
  <si>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</si>
  <si>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</si>
  <si>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</si>
  <si>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</si>
  <si>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</si>
  <si>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</si>
  <si>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</si>
  <si>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</si>
  <si>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</si>
  <si>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</si>
  <si>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</si>
  <si>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</si>
  <si>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</si>
  <si>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</si>
  <si>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</si>
  <si>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</si>
  <si>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</si>
  <si>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</si>
  <si>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</si>
  <si>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</si>
  <si>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</si>
  <si>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</si>
  <si>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</si>
  <si>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</si>
  <si>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</si>
  <si>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</si>
  <si>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</si>
  <si>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</si>
  <si>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</si>
  <si>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</si>
  <si>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</si>
  <si>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</si>
  <si>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</si>
  <si>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</si>
  <si>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</si>
  <si>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</si>
  <si>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</si>
  <si>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</si>
  <si>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</si>
  <si>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</si>
  <si>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</si>
  <si>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</si>
  <si>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</si>
  <si>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</si>
  <si>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</si>
  <si>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</si>
  <si>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</si>
  <si>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</si>
  <si>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</si>
  <si>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</si>
  <si>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</si>
  <si>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</si>
  <si>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</si>
  <si>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</si>
  <si>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</si>
  <si>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</si>
  <si>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</si>
  <si>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</si>
  <si>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</si>
  <si>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</si>
  <si>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</si>
  <si>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</si>
  <si>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</si>
  <si>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</si>
  <si>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</si>
  <si>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</si>
  <si>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</si>
  <si>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</si>
  <si>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</si>
  <si>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</si>
  <si>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</si>
  <si>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</si>
  <si>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</si>
  <si>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</si>
  <si>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</si>
  <si>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</si>
  <si>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</si>
  <si>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</si>
  <si>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</si>
  <si>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</si>
  <si>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</si>
  <si>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</si>
  <si>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</si>
  <si>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</si>
  <si>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</si>
  <si>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</si>
  <si>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</si>
  <si>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</si>
  <si>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</si>
  <si>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</si>
  <si>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</si>
  <si>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</si>
  <si>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</si>
  <si>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</si>
  <si>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</si>
  <si>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</si>
  <si>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</si>
  <si>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</si>
  <si>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</si>
  <si>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</si>
  <si>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</si>
  <si>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</si>
  <si>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</si>
  <si>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</si>
  <si>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</si>
  <si>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</si>
  <si>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</si>
  <si>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</si>
  <si>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</si>
  <si>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</si>
  <si>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</si>
  <si>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</si>
  <si>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</si>
  <si>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</si>
  <si>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</si>
  <si>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</si>
  <si>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</si>
  <si>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</si>
  <si>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</si>
  <si>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</si>
  <si>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</si>
  <si>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</si>
  <si>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</si>
  <si>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</si>
  <si>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</si>
  <si>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</si>
  <si>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</si>
  <si>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</si>
  <si>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</si>
  <si>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</si>
  <si>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</si>
  <si>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</si>
  <si>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</si>
  <si>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</si>
  <si>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</si>
  <si>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</si>
  <si>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</si>
  <si>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</si>
  <si>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</si>
  <si>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</si>
  <si>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</si>
  <si>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</si>
  <si>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</si>
  <si>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</si>
  <si>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</si>
  <si>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</si>
  <si>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</si>
  <si>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</si>
  <si>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</si>
  <si>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</si>
  <si>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</si>
  <si>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</si>
  <si>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</si>
  <si>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</si>
  <si>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</si>
  <si>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</si>
  <si>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</si>
  <si>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</si>
  <si>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</si>
  <si>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</si>
  <si>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</si>
  <si>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</si>
  <si>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</si>
  <si>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</si>
  <si>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</si>
  <si>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</si>
  <si>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</si>
  <si>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</si>
  <si>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</si>
  <si>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</si>
  <si>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</si>
  <si>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</si>
  <si>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</si>
  <si>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</si>
  <si>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</si>
  <si>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</si>
  <si>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</si>
  <si>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</si>
  <si>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</si>
  <si>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</si>
  <si>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</si>
  <si>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</si>
  <si>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</si>
  <si>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</si>
  <si>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</si>
  <si>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</si>
  <si>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</si>
  <si>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</si>
  <si>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</si>
  <si>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</si>
  <si>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</si>
  <si>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</si>
  <si>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</si>
  <si>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</si>
  <si>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</si>
  <si>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</si>
  <si>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</si>
  <si>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</si>
  <si>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</si>
  <si>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</si>
  <si>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</si>
  <si>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</si>
  <si>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</si>
  <si>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</si>
  <si>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</si>
  <si>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</si>
  <si>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</si>
  <si>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</si>
  <si>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</si>
  <si>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</si>
  <si>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</si>
  <si>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</si>
  <si>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</si>
  <si>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</si>
  <si>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</si>
  <si>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</si>
  <si>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</si>
  <si>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</si>
  <si>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</si>
  <si>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</si>
  <si>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</si>
  <si>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</si>
  <si>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</si>
  <si>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</si>
  <si>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</si>
  <si>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</si>
  <si>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</si>
  <si>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</si>
  <si>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</si>
  <si>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</si>
  <si>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</si>
  <si>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</si>
  <si>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</si>
  <si>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</si>
  <si>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</si>
  <si>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</si>
  <si>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</si>
  <si>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</si>
  <si>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</si>
  <si>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</si>
  <si>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</si>
  <si>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</si>
  <si>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</si>
  <si>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</si>
  <si>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</si>
  <si>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</si>
  <si>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</si>
  <si>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</si>
  <si>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</si>
  <si>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</si>
  <si>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</si>
  <si>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</si>
  <si>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</si>
  <si>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</si>
  <si>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</si>
  <si>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</si>
  <si>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</si>
  <si>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</si>
  <si>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</si>
  <si>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</si>
  <si>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</si>
  <si>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</si>
  <si>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</si>
  <si>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</si>
  <si>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</si>
  <si>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</si>
  <si>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</si>
  <si>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</si>
  <si>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</si>
  <si>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</si>
  <si>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</si>
  <si>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</si>
  <si>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</si>
  <si>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</si>
  <si>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</si>
  <si>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</si>
  <si>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</si>
  <si>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</si>
  <si>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</si>
  <si>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</si>
  <si>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</si>
  <si>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</si>
  <si>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</si>
  <si>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</si>
  <si>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</si>
  <si>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</si>
  <si>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</si>
  <si>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</si>
  <si>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</si>
  <si>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</si>
  <si>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</si>
  <si>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</si>
  <si>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</si>
  <si>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</si>
  <si>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</si>
  <si>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</si>
  <si>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</si>
  <si>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</si>
  <si>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</si>
  <si>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</si>
  <si>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</si>
  <si>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</si>
  <si>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</si>
  <si>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</si>
  <si>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</si>
  <si>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</si>
  <si>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</si>
  <si>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</si>
  <si>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</si>
  <si>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</si>
  <si>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</si>
  <si>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</si>
  <si>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</si>
  <si>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</si>
  <si>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</si>
  <si>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</si>
  <si>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</si>
  <si>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</si>
  <si>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</si>
  <si>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</si>
  <si>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</si>
  <si>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</si>
  <si>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</si>
  <si>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</si>
  <si>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</si>
  <si>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</si>
  <si>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</si>
  <si>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</si>
  <si>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</si>
  <si>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</si>
  <si>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</si>
  <si>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</si>
  <si>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</si>
  <si>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</si>
  <si>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</si>
  <si>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</si>
  <si>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</si>
  <si>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</si>
  <si>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</si>
  <si>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</si>
  <si>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</si>
  <si>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</si>
  <si>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</si>
  <si>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</si>
  <si>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</si>
  <si>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</si>
  <si>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</si>
  <si>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</si>
  <si>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</si>
  <si>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</si>
  <si>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</si>
  <si>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</si>
  <si>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</si>
  <si>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</si>
  <si>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</si>
  <si>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</si>
  <si>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</si>
  <si>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</si>
  <si>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</si>
  <si>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</si>
  <si>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</si>
  <si>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</si>
  <si>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</si>
  <si>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</si>
  <si>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</si>
  <si>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</si>
  <si>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</si>
  <si>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</si>
  <si>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</si>
  <si>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</si>
  <si>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</si>
  <si>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</si>
  <si>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</si>
  <si>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</si>
  <si>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</si>
  <si>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</si>
  <si>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</si>
  <si>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</si>
  <si>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</si>
  <si>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</si>
  <si>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</si>
  <si>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</si>
  <si>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</si>
  <si>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</si>
  <si>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</si>
  <si>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</si>
  <si>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</si>
  <si>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</si>
  <si>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</si>
  <si>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</si>
  <si>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</si>
  <si>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</si>
  <si>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</si>
  <si>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</si>
  <si>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</si>
  <si>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</si>
  <si>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</si>
  <si>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</si>
  <si>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</si>
  <si>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</si>
  <si>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</si>
  <si>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</si>
  <si>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</si>
  <si>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</si>
  <si>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</si>
  <si>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</si>
  <si>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</si>
  <si>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</si>
  <si>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</si>
  <si>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</si>
  <si>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</si>
  <si>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</si>
  <si>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</si>
  <si>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</si>
  <si>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</si>
  <si>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</si>
  <si>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</si>
  <si>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</si>
  <si>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</si>
  <si>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</si>
  <si>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</si>
  <si>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</si>
  <si>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</si>
  <si>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</si>
  <si>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</si>
  <si>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</si>
  <si>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</si>
  <si>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</si>
  <si>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</si>
  <si>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</si>
  <si>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</si>
  <si>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</si>
  <si>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</si>
  <si>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</si>
  <si>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</si>
  <si>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</si>
  <si>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</si>
  <si>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</si>
  <si>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</si>
  <si>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</si>
  <si>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</si>
  <si>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</si>
  <si>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</si>
  <si>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</si>
  <si>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</si>
  <si>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</si>
  <si>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</si>
  <si>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</si>
  <si>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</si>
  <si>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</si>
  <si>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</si>
  <si>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</si>
  <si>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</si>
  <si>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</si>
  <si>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</si>
  <si>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</si>
  <si>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</si>
  <si>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</si>
  <si>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</si>
  <si>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</si>
  <si>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</si>
  <si>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</si>
  <si>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</si>
  <si>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</si>
  <si>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</si>
  <si>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</si>
  <si>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</si>
  <si>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</si>
  <si>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</si>
  <si>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</si>
  <si>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</si>
  <si>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</si>
  <si>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</si>
  <si>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</si>
  <si>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</si>
  <si>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</si>
  <si>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</si>
  <si>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</si>
  <si>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</si>
  <si>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</si>
  <si>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</si>
  <si>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</si>
  <si>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</si>
  <si>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</si>
  <si>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</si>
  <si>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</si>
  <si>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</si>
  <si>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</si>
  <si>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</si>
  <si>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</si>
  <si>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</si>
  <si>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</si>
  <si>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</si>
  <si>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</si>
  <si>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</si>
  <si>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</si>
  <si>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</si>
  <si>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</si>
  <si>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</si>
  <si>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</si>
  <si>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</si>
  <si>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</si>
  <si>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</si>
  <si>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</si>
  <si>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</si>
  <si>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</si>
  <si>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</si>
  <si>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</si>
  <si>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</si>
  <si>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</si>
  <si>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</si>
  <si>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</si>
  <si>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</si>
  <si>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</si>
  <si>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</si>
  <si>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</si>
  <si>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</si>
  <si>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</si>
  <si>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</si>
  <si>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</si>
  <si>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</si>
  <si>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</si>
  <si>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</si>
  <si>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</si>
  <si>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</si>
  <si>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</si>
  <si>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</si>
  <si>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</si>
  <si>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</si>
  <si>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</si>
  <si>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</si>
  <si>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</si>
  <si>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</si>
  <si>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</si>
  <si>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</si>
  <si>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</si>
  <si>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</si>
  <si>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</si>
  <si>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</si>
  <si>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</si>
  <si>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</si>
  <si>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</si>
  <si>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</si>
  <si>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</si>
  <si>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</si>
  <si>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</si>
  <si>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</si>
  <si>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</si>
  <si>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</si>
  <si>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</si>
  <si>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</si>
  <si>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</si>
  <si>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</si>
  <si>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</si>
  <si>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</si>
  <si>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</si>
  <si>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</si>
  <si>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</si>
  <si>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</si>
  <si>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</si>
  <si>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</si>
  <si>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</si>
  <si>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</si>
  <si>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</si>
  <si>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</si>
  <si>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</si>
  <si>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</si>
  <si>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</si>
  <si>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</si>
  <si>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</si>
  <si>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</si>
  <si>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</si>
  <si>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</si>
  <si>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</si>
  <si>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</si>
  <si>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</si>
  <si>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</si>
  <si>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</si>
  <si>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</si>
  <si>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</si>
  <si>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</si>
  <si>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</si>
  <si>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</si>
  <si>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</si>
  <si>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</si>
  <si>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</si>
  <si>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</si>
  <si>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</si>
  <si>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</si>
  <si>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</si>
  <si>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</si>
  <si>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</si>
  <si>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</si>
  <si>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</si>
  <si>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</si>
  <si>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</si>
  <si>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</si>
  <si>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</si>
  <si>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</si>
  <si>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</si>
  <si>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</si>
  <si>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</si>
  <si>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</si>
  <si>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</si>
  <si>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</si>
  <si>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</si>
  <si>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</si>
  <si>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</si>
  <si>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</si>
  <si>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</si>
  <si>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</si>
  <si>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</si>
  <si>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</si>
  <si>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</si>
  <si>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</si>
  <si>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</si>
  <si>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</si>
  <si>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</si>
  <si>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</si>
  <si>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</si>
  <si>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</si>
  <si>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</si>
  <si>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</si>
  <si>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</si>
  <si>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</si>
  <si>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</si>
  <si>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</si>
  <si>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</si>
  <si>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</si>
  <si>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</si>
  <si>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</si>
  <si>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</si>
  <si>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</si>
  <si>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</si>
  <si>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</si>
  <si>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</si>
  <si>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</si>
  <si>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</si>
  <si>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</si>
  <si>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</si>
  <si>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</si>
  <si>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</si>
  <si>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</si>
  <si>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</si>
  <si>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</si>
  <si>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</si>
  <si>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</si>
  <si>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</si>
  <si>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</si>
  <si>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</si>
  <si>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</si>
  <si>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</si>
  <si>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</si>
  <si>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</si>
  <si>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</si>
  <si>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</si>
  <si>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</si>
  <si>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</si>
  <si>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</si>
  <si>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</si>
  <si>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</si>
  <si>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</si>
  <si>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</si>
  <si>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</si>
  <si>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</si>
  <si>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</si>
  <si>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</si>
  <si>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</si>
  <si>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</si>
  <si>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</si>
  <si>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</si>
  <si>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</si>
  <si>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</si>
  <si>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</si>
  <si>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</si>
  <si>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</si>
  <si>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</si>
  <si>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</si>
  <si>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</si>
  <si>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</si>
  <si>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</si>
  <si>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</si>
  <si>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</si>
  <si>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</si>
  <si>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</si>
  <si>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</si>
  <si>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</si>
  <si>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</si>
  <si>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</si>
  <si>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</si>
  <si>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</si>
  <si>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</si>
  <si>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</si>
  <si>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</si>
  <si>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</si>
  <si>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</si>
  <si>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</si>
  <si>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</si>
  <si>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</si>
  <si>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</si>
  <si>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</si>
  <si>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</si>
  <si>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</si>
  <si>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</si>
  <si>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</si>
  <si>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</si>
  <si>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</si>
  <si>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</si>
  <si>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</si>
  <si>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</si>
  <si>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</si>
  <si>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</si>
  <si>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</si>
  <si>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</si>
  <si>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</si>
  <si>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</si>
  <si>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</si>
  <si>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</si>
  <si>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</si>
  <si>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</si>
  <si>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</si>
  <si>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</si>
  <si>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</si>
  <si>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</si>
  <si>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</si>
  <si>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</si>
  <si>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</si>
  <si>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</si>
  <si>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</si>
  <si>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</si>
  <si>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</si>
  <si>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</si>
  <si>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</si>
  <si>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</si>
  <si>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</si>
  <si>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</si>
  <si>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</si>
  <si>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</si>
  <si>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</si>
  <si>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</si>
  <si>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</si>
  <si>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</si>
  <si>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</si>
  <si>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</si>
  <si>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</si>
  <si>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</si>
  <si>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</si>
  <si>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</si>
  <si>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</si>
  <si>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</si>
  <si>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</si>
  <si>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</si>
  <si>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</si>
  <si>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</si>
  <si>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</si>
  <si>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</si>
  <si>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</si>
  <si>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</si>
  <si>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</si>
  <si>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</si>
  <si>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</si>
  <si>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</si>
  <si>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</si>
  <si>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</si>
  <si>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</si>
  <si>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</si>
  <si>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</si>
  <si>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</si>
  <si>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</si>
  <si>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</si>
  <si>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</si>
  <si>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</si>
  <si>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</si>
  <si>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</si>
  <si>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</si>
  <si>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</si>
  <si>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</si>
  <si>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</si>
  <si>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</si>
  <si>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</si>
  <si>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</si>
  <si>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</si>
  <si>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</si>
  <si>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</si>
  <si>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</si>
  <si>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</si>
  <si>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</si>
  <si>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</si>
  <si>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</si>
  <si>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</si>
  <si>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</si>
  <si>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</si>
  <si>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</si>
  <si>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</si>
  <si>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</si>
  <si>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</si>
  <si>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</si>
  <si>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</si>
  <si>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</si>
  <si>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</si>
  <si>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</si>
  <si>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</si>
  <si>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</si>
  <si>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</si>
  <si>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</si>
  <si>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</si>
  <si>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</si>
  <si>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</si>
  <si>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</si>
  <si>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</si>
  <si>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</si>
  <si>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</si>
  <si>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</si>
  <si>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</si>
  <si>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</si>
  <si>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</si>
  <si>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</si>
  <si>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</si>
  <si>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</si>
  <si>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</si>
  <si>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</si>
  <si>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</si>
  <si>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</si>
  <si>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</si>
  <si>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</si>
  <si>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</si>
  <si>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</si>
  <si>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</si>
  <si>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</si>
  <si>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</si>
  <si>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</si>
  <si>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</si>
  <si>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</si>
  <si>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</si>
  <si>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</si>
  <si>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</si>
  <si>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</si>
  <si>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</si>
  <si>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</si>
  <si>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</si>
  <si>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</si>
  <si>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</si>
  <si>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</si>
  <si>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</si>
  <si>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</si>
  <si>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</si>
  <si>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</si>
  <si>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</si>
  <si>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</si>
  <si>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</si>
  <si>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</si>
  <si>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</si>
  <si>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</si>
  <si>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</si>
  <si>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</si>
  <si>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</si>
  <si>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</si>
  <si>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</si>
  <si>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</si>
  <si>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</si>
  <si>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</si>
  <si>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</si>
  <si>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</si>
  <si>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</si>
  <si>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</si>
  <si>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</si>
  <si>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</si>
  <si>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</si>
  <si>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</si>
  <si>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</si>
  <si>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</si>
  <si>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</si>
  <si>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</si>
  <si>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</si>
  <si>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</si>
  <si>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</si>
  <si>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</si>
  <si>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</si>
  <si>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</si>
  <si>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</si>
  <si>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</si>
  <si>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</si>
  <si>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</si>
  <si>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</si>
  <si>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</si>
  <si>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</si>
  <si>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</si>
  <si>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</si>
  <si>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</si>
  <si>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</si>
  <si>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</si>
  <si>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</si>
  <si>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</si>
  <si>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</si>
  <si>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</si>
  <si>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</si>
  <si>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</si>
  <si>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</si>
  <si>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</si>
  <si>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</si>
  <si>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</si>
  <si>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</si>
  <si>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</si>
  <si>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</si>
  <si>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</si>
  <si>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</si>
  <si>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</si>
  <si>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</si>
  <si>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</si>
  <si>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</si>
  <si>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</si>
  <si>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</si>
  <si>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</si>
  <si>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</si>
  <si>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</si>
  <si>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</si>
  <si>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</si>
  <si>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</si>
  <si>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</si>
  <si>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</si>
  <si>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</si>
  <si>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</si>
  <si>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</si>
  <si>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</si>
  <si>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</si>
  <si>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</si>
  <si>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</si>
  <si>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</si>
  <si>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</si>
  <si>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</si>
  <si>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</si>
  <si>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</si>
  <si>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</si>
  <si>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</si>
  <si>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</si>
  <si>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</si>
  <si>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</si>
  <si>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</si>
  <si>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</si>
  <si>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</si>
  <si>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</si>
  <si>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</si>
  <si>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</si>
  <si>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</si>
  <si>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</si>
  <si>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</si>
  <si>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</si>
  <si>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</si>
  <si>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</si>
  <si>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</si>
  <si>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</si>
  <si>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</si>
  <si>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</si>
  <si>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</si>
  <si>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</si>
  <si>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</si>
  <si>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</si>
  <si>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</si>
  <si>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</si>
  <si>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</si>
  <si>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</si>
  <si>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</si>
  <si>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</si>
  <si>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</si>
  <si>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</si>
  <si>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</si>
  <si>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</si>
  <si>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</si>
  <si>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</si>
  <si>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</si>
  <si>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</si>
  <si>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</si>
  <si>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</si>
  <si>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</si>
  <si>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</si>
  <si>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</si>
  <si>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</si>
  <si>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</si>
  <si>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</si>
  <si>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</si>
  <si>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</si>
  <si>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</si>
  <si>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</si>
  <si>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</si>
  <si>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</si>
  <si>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</si>
  <si>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</si>
  <si>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</si>
  <si>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</si>
  <si>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</si>
  <si>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</si>
  <si>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</si>
  <si>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</si>
  <si>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</si>
  <si>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</si>
  <si>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</si>
  <si>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</si>
  <si>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</si>
  <si>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</si>
  <si>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</si>
  <si>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</si>
  <si>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</si>
  <si>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</si>
  <si>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</si>
  <si>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</si>
  <si>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</si>
  <si>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</si>
  <si>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</si>
  <si>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</si>
  <si>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</si>
  <si>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</si>
  <si>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</si>
  <si>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</si>
  <si>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</si>
  <si>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</si>
  <si>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</si>
  <si>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</si>
  <si>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</si>
  <si>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</si>
  <si>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</si>
  <si>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</si>
  <si>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</si>
  <si>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</si>
  <si>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</si>
  <si>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</si>
  <si>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</si>
  <si>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</si>
  <si>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</si>
  <si>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</si>
  <si>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</si>
  <si>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</si>
  <si>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</si>
  <si>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</si>
  <si>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</si>
  <si>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</si>
  <si>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</si>
  <si>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</si>
  <si>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</si>
  <si>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</si>
  <si>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</si>
  <si>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</si>
  <si>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</si>
  <si>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</si>
  <si>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</si>
  <si>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</si>
  <si>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</si>
  <si>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</si>
  <si>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</si>
  <si>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</si>
  <si>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</si>
  <si>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</si>
  <si>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</si>
  <si>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</si>
  <si>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</si>
  <si>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</si>
  <si>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</si>
  <si>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</si>
  <si>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</si>
  <si>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</si>
  <si>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</si>
  <si>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</si>
  <si>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</si>
  <si>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</si>
  <si>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</si>
  <si>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</si>
  <si>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</si>
  <si>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</si>
  <si>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</si>
  <si>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</si>
  <si>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</si>
  <si>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</si>
  <si>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</si>
  <si>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</si>
  <si>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</si>
  <si>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</si>
  <si>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</si>
  <si>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</si>
  <si>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</si>
  <si>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</si>
  <si>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</si>
  <si>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</si>
  <si>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</si>
  <si>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</si>
  <si>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</si>
  <si>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</si>
  <si>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</si>
  <si>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</si>
  <si>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</si>
  <si>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</si>
  <si>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</si>
  <si>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</si>
  <si>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</si>
  <si>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</si>
  <si>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</si>
  <si>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</si>
  <si>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</si>
  <si>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</si>
  <si>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</si>
  <si>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</si>
  <si>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</si>
  <si>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</si>
  <si>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</si>
  <si>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</si>
  <si>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</si>
  <si>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</si>
  <si>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</si>
  <si>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</si>
  <si>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</si>
  <si>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</si>
  <si>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</si>
  <si>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</si>
  <si>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</si>
  <si>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</si>
  <si>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</si>
  <si>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</si>
  <si>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</si>
  <si>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</si>
  <si>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</si>
  <si>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</si>
  <si>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</si>
  <si>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</si>
  <si>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</si>
  <si>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</si>
  <si>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</si>
  <si>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</si>
  <si>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</si>
  <si>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</si>
  <si>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</si>
  <si>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</si>
  <si>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</si>
  <si>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</si>
  <si>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</si>
  <si>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</si>
  <si>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</si>
  <si>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</si>
  <si>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</si>
  <si>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</si>
  <si>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</si>
  <si>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</si>
  <si>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</si>
  <si>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</si>
  <si>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</si>
  <si>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</si>
  <si>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</si>
  <si>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</si>
  <si>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</si>
  <si>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</si>
  <si>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</si>
  <si>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</si>
  <si>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</si>
  <si>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</si>
  <si>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</si>
  <si>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</si>
  <si>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</si>
  <si>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</si>
  <si>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</si>
  <si>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</si>
  <si>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</si>
  <si>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</si>
  <si>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</si>
  <si>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</si>
  <si>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</si>
  <si>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</si>
  <si>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</si>
  <si>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</si>
  <si>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</si>
  <si>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</si>
  <si>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</si>
  <si>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</si>
  <si>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</si>
  <si>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</si>
  <si>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</si>
  <si>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</si>
  <si>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</si>
  <si>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</si>
  <si>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</si>
  <si>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</si>
  <si>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</si>
  <si>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</si>
  <si>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</si>
  <si>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</si>
  <si>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</si>
  <si>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</si>
  <si>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</si>
  <si>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</si>
  <si>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</si>
  <si>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</si>
  <si>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</si>
  <si>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</si>
  <si>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</si>
  <si>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</si>
  <si>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</si>
  <si>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</si>
  <si>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</si>
  <si>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</si>
  <si>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</si>
  <si>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</si>
  <si>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</si>
  <si>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</si>
  <si>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</si>
  <si>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</si>
  <si>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</si>
  <si>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</si>
  <si>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</si>
  <si>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</si>
  <si>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</si>
  <si>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</si>
  <si>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</si>
  <si>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</si>
  <si>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</si>
  <si>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</si>
  <si>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</si>
  <si>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</si>
  <si>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</si>
  <si>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</si>
  <si>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</si>
  <si>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</si>
  <si>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</si>
  <si>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</si>
  <si>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</si>
  <si>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</si>
  <si>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</si>
  <si>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</si>
  <si>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</si>
  <si>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</si>
  <si>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</si>
  <si>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</si>
  <si>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</si>
  <si>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</si>
  <si>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</si>
  <si>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</si>
  <si>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</si>
  <si>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</si>
  <si>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</si>
  <si>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</si>
  <si>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</si>
  <si>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</si>
  <si>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</si>
  <si>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</si>
  <si>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</si>
  <si>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</si>
  <si>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</si>
  <si>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</si>
  <si>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</si>
  <si>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</si>
  <si>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</si>
  <si>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</si>
  <si>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</si>
  <si>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</si>
  <si>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</si>
  <si>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</si>
  <si>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</si>
  <si>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</si>
  <si>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</si>
  <si>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</si>
  <si>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</si>
  <si>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</si>
  <si>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</si>
  <si>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</si>
  <si>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</si>
  <si>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</si>
  <si>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</si>
  <si>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</si>
  <si>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</si>
  <si>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</si>
  <si>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</si>
  <si>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</si>
  <si>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</si>
  <si>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</si>
  <si>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</si>
  <si>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</si>
  <si>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</si>
  <si>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</si>
  <si>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</si>
  <si>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</si>
  <si>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</si>
  <si>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</si>
  <si>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</si>
  <si>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</si>
  <si>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</si>
  <si>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</si>
  <si>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</si>
  <si>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</si>
  <si>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</si>
  <si>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</si>
  <si>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</si>
  <si>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</si>
  <si>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</si>
  <si>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</si>
  <si>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</si>
  <si>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</si>
  <si>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</si>
  <si>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</si>
  <si>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</si>
  <si>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</si>
  <si>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</si>
  <si>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</si>
  <si>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</si>
  <si>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</si>
  <si>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</si>
  <si>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</si>
  <si>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</si>
  <si>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</si>
  <si>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</si>
  <si>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</si>
  <si>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</si>
  <si>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</si>
  <si>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</si>
  <si>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</si>
  <si>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</si>
  <si>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</si>
  <si>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</si>
  <si>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</si>
  <si>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</si>
  <si>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</si>
  <si>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</si>
  <si>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</si>
  <si>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</si>
  <si>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</si>
  <si>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</si>
  <si>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</si>
  <si>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</si>
  <si>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</si>
  <si>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</si>
  <si>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</si>
  <si>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</si>
  <si>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</si>
  <si>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</si>
  <si>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</si>
  <si>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</si>
  <si>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</si>
  <si>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</si>
  <si>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</si>
  <si>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</si>
  <si>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</si>
  <si>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</si>
  <si>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</si>
  <si>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</si>
  <si>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</si>
  <si>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</si>
  <si>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</si>
  <si>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</si>
  <si>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</si>
  <si>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</si>
  <si>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</si>
  <si>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</si>
  <si>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</si>
  <si>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</si>
  <si>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</si>
  <si>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</si>
  <si>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</si>
  <si>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</si>
  <si>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</si>
  <si>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</si>
  <si>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</si>
  <si>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</si>
  <si>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</si>
  <si>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</si>
  <si>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</si>
  <si>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</si>
  <si>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</si>
  <si>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</si>
  <si>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</si>
  <si>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</si>
  <si>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</si>
  <si>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</si>
  <si>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</si>
  <si>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</si>
  <si>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</si>
  <si>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</si>
  <si>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</si>
  <si>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</si>
  <si>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</si>
  <si>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</si>
  <si>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</si>
  <si>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</si>
  <si>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</si>
  <si>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</si>
  <si>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</si>
  <si>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</si>
  <si>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</si>
  <si>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</si>
  <si>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</si>
  <si>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</si>
  <si>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</si>
  <si>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</si>
  <si>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</si>
  <si>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</si>
  <si>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</si>
  <si>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</si>
  <si>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</si>
  <si>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</si>
  <si>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</si>
  <si>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</si>
  <si>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</si>
  <si>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</si>
  <si>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</si>
  <si>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</si>
  <si>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</si>
  <si>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</si>
  <si>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</si>
  <si>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</si>
  <si>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</si>
  <si>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</si>
  <si>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</si>
  <si>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</si>
  <si>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</si>
  <si>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</si>
  <si>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</si>
  <si>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</si>
  <si>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</si>
  <si>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</si>
  <si>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</si>
  <si>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</si>
  <si>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</si>
  <si>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</si>
  <si>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</si>
  <si>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</si>
  <si>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</si>
  <si>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</si>
  <si>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</si>
  <si>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</si>
  <si>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</si>
  <si>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</si>
  <si>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</si>
  <si>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</si>
  <si>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</si>
  <si>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</si>
  <si>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</si>
  <si>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</si>
  <si>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</si>
  <si>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</si>
  <si>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</si>
  <si>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</si>
  <si>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</si>
  <si>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</si>
  <si>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</si>
  <si>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</si>
  <si>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</si>
  <si>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</si>
  <si>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</si>
  <si>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</si>
  <si>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</si>
  <si>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</si>
  <si>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</si>
  <si>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</si>
  <si>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</si>
  <si>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</si>
  <si>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</si>
  <si>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</si>
  <si>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</si>
  <si>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</si>
  <si>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</si>
  <si>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</si>
  <si>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</si>
  <si>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</si>
  <si>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</si>
  <si>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</si>
  <si>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</si>
  <si>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</si>
  <si>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</si>
  <si>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</si>
  <si>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</si>
  <si>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</si>
  <si>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</si>
  <si>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</si>
  <si>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</si>
  <si>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</si>
  <si>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</si>
  <si>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</si>
  <si>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</si>
  <si>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</si>
  <si>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</si>
  <si>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</si>
  <si>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</si>
  <si>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</si>
  <si>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</si>
  <si>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</si>
  <si>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</si>
  <si>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</si>
  <si>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</si>
  <si>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</si>
  <si>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</si>
  <si>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</si>
  <si>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</si>
  <si>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</si>
  <si>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</si>
  <si>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</si>
  <si>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</si>
  <si>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</si>
  <si>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</si>
  <si>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</si>
  <si>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</si>
  <si>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</si>
  <si>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</si>
  <si>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</si>
  <si>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</si>
  <si>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</si>
  <si>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</si>
  <si>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</si>
  <si>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</si>
  <si>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</si>
  <si>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</si>
  <si>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</si>
  <si>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</si>
  <si>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</si>
  <si>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</si>
  <si>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</si>
  <si>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</si>
  <si>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</si>
  <si>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</si>
  <si>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</si>
  <si>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</si>
  <si>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</si>
  <si>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</si>
  <si>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</si>
  <si>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</si>
  <si>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</si>
  <si>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</si>
  <si>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</si>
  <si>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</si>
  <si>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</si>
  <si>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</si>
  <si>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</si>
  <si>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</si>
  <si>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</si>
  <si>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</si>
  <si>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</si>
  <si>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</si>
  <si>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</si>
  <si>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</si>
  <si>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</si>
  <si>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</si>
  <si>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</si>
  <si>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</si>
  <si>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</si>
  <si>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</si>
  <si>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</si>
  <si>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</si>
  <si>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</si>
  <si>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</si>
  <si>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</si>
  <si>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</si>
  <si>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</si>
  <si>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</si>
  <si>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</si>
  <si>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</si>
  <si>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</si>
  <si>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</si>
  <si>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</si>
  <si>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</si>
  <si>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</si>
  <si>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</si>
  <si>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</si>
  <si>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</si>
  <si>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</si>
  <si>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</si>
  <si>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</si>
  <si>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</si>
  <si>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</si>
  <si>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</si>
  <si>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</si>
  <si>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</si>
  <si>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</si>
  <si>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</si>
  <si>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</si>
  <si>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</si>
  <si>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</si>
  <si>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</si>
  <si>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</si>
  <si>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</si>
  <si>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</si>
  <si>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</si>
  <si>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</si>
  <si>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</si>
  <si>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</si>
  <si>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</si>
  <si>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</si>
  <si>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</si>
  <si>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</si>
  <si>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</si>
  <si>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</si>
  <si>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</si>
  <si>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</si>
  <si>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</si>
  <si>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</si>
  <si>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</si>
  <si>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</si>
  <si>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</si>
  <si>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</si>
  <si>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</si>
  <si>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</si>
  <si>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</si>
  <si>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</si>
  <si>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</si>
  <si>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</si>
  <si>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</si>
  <si>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</si>
  <si>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</si>
  <si>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</si>
  <si>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</si>
  <si>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</si>
  <si>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</si>
  <si>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</si>
  <si>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</si>
  <si>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</si>
  <si>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</si>
  <si>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</si>
  <si>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</si>
  <si>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</si>
  <si>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</si>
  <si>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</si>
  <si>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</si>
  <si>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</si>
  <si>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</si>
  <si>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</si>
  <si>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</si>
  <si>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</si>
  <si>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</si>
  <si>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</si>
  <si>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</si>
  <si>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</si>
  <si>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</si>
  <si>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</si>
  <si>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</si>
  <si>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</si>
  <si>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</si>
  <si>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</si>
  <si>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</si>
  <si>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</si>
  <si>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</si>
  <si>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</si>
  <si>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</si>
  <si>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</si>
  <si>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</si>
  <si>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</si>
  <si>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</si>
  <si>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</si>
  <si>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</si>
  <si>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</si>
  <si>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</si>
  <si>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</si>
  <si>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</si>
  <si>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</si>
  <si>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</si>
  <si>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</si>
  <si>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</si>
  <si>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</si>
  <si>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</si>
  <si>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</si>
  <si>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</si>
  <si>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</si>
  <si>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</si>
  <si>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</si>
  <si>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</si>
  <si>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</si>
  <si>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</si>
  <si>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</si>
  <si>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</si>
  <si>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</si>
  <si>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</si>
  <si>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</si>
  <si>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</si>
  <si>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</si>
  <si>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</si>
  <si>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</si>
  <si>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</si>
  <si>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</si>
  <si>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</si>
  <si>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</si>
  <si>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</si>
  <si>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</si>
  <si>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</si>
  <si>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</si>
  <si>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</si>
  <si>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</si>
  <si>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</si>
  <si>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</si>
  <si>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</si>
  <si>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</si>
  <si>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</si>
  <si>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</si>
  <si>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</si>
  <si>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</si>
  <si>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</si>
  <si>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</si>
  <si>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</si>
  <si>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</si>
  <si>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</si>
  <si>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</si>
  <si>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</si>
  <si>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</si>
  <si>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</si>
  <si>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</si>
  <si>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</si>
  <si>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</si>
  <si>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</si>
  <si>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</si>
  <si>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</si>
  <si>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</si>
  <si>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</si>
  <si>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</si>
  <si>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</si>
  <si>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</si>
  <si>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</si>
  <si>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</si>
  <si>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</si>
  <si>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</si>
  <si>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</si>
  <si>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</si>
  <si>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</si>
  <si>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</si>
  <si>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</si>
  <si>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</si>
  <si>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</si>
  <si>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</si>
  <si>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</si>
  <si>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</si>
  <si>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</si>
  <si>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</si>
  <si>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</si>
  <si>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</si>
  <si>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</si>
  <si>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</si>
  <si>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</si>
  <si>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</si>
  <si>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</si>
  <si>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</si>
  <si>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</si>
  <si>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</si>
  <si>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</si>
  <si>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</si>
  <si>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</si>
  <si>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</si>
  <si>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</si>
  <si>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</si>
  <si>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</si>
  <si>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</si>
  <si>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</si>
  <si>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</si>
  <si>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</si>
  <si>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</si>
  <si>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</si>
  <si>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</si>
  <si>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</si>
  <si>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</si>
  <si>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</si>
  <si>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</si>
  <si>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</si>
  <si>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</si>
  <si>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</si>
  <si>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</si>
  <si>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</si>
  <si>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</si>
  <si>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</si>
  <si>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</si>
  <si>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</si>
  <si>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</si>
  <si>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</si>
  <si>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</si>
  <si>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</si>
  <si>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</si>
  <si>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</si>
  <si>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</si>
  <si>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</si>
  <si>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</si>
  <si>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</si>
  <si>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</si>
  <si>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</si>
  <si>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</si>
  <si>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</si>
  <si>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</si>
  <si>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</si>
  <si>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</si>
  <si>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</si>
  <si>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</si>
  <si>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</si>
  <si>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</si>
  <si>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</si>
  <si>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</si>
  <si>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</si>
  <si>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</si>
  <si>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</si>
  <si>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</si>
  <si>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</si>
  <si>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</si>
  <si>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</si>
  <si>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</si>
  <si>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</si>
  <si>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</si>
  <si>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</si>
  <si>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</si>
  <si>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</si>
  <si>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</si>
  <si>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</si>
  <si>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</si>
  <si>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</si>
  <si>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</si>
  <si>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</si>
  <si>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</si>
  <si>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</si>
  <si>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</si>
  <si>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</si>
  <si>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</si>
  <si>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</si>
  <si>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</si>
  <si>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</si>
  <si>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</si>
  <si>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</si>
  <si>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</si>
  <si>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</si>
  <si>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</si>
  <si>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</si>
  <si>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</si>
  <si>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</si>
  <si>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</si>
  <si>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</si>
  <si>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</si>
  <si>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</si>
  <si>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</si>
  <si>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</si>
  <si>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</si>
  <si>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</si>
  <si>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</si>
  <si>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</si>
  <si>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</si>
  <si>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</si>
  <si>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</si>
  <si>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</si>
  <si>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</si>
  <si>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</si>
  <si>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</si>
  <si>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</si>
  <si>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</si>
  <si>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</si>
  <si>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</si>
  <si>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</si>
  <si>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</si>
  <si>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</si>
  <si>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</si>
  <si>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</si>
  <si>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</si>
  <si>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</si>
  <si>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</si>
  <si>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</si>
  <si>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</si>
  <si>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</si>
  <si>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</si>
  <si>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</si>
  <si>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</si>
  <si>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</si>
  <si>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</si>
  <si>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</si>
  <si>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</si>
  <si>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</si>
  <si>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</si>
  <si>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</si>
  <si>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</si>
  <si>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</si>
  <si>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</si>
  <si>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</si>
  <si>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</si>
  <si>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</si>
  <si>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</si>
  <si>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</si>
  <si>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</si>
  <si>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</si>
  <si>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</si>
  <si>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</si>
  <si>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</si>
  <si>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</si>
  <si>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</si>
  <si>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</si>
  <si>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</si>
  <si>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</si>
  <si>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</si>
  <si>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</si>
  <si>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</si>
  <si>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</si>
  <si>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</si>
  <si>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</si>
  <si>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</si>
  <si>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</si>
  <si>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</si>
  <si>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</si>
  <si>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</si>
  <si>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</si>
  <si>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</si>
  <si>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</si>
  <si>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</si>
  <si>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</si>
  <si>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</si>
  <si>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</si>
  <si>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</si>
  <si>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</si>
  <si>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</si>
  <si>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</si>
  <si>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</si>
  <si>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</si>
  <si>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</si>
  <si>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</si>
  <si>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</si>
  <si>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</si>
  <si>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</si>
  <si>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</si>
  <si>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</si>
  <si>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</si>
  <si>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</si>
  <si>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</si>
  <si>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</si>
  <si>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</si>
  <si>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</si>
  <si>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</si>
  <si>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</si>
  <si>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</si>
  <si>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</si>
  <si>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</si>
  <si>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</si>
  <si>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</si>
  <si>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</si>
  <si>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</si>
  <si>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</si>
  <si>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</si>
  <si>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</si>
  <si>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</si>
  <si>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</si>
  <si>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</si>
  <si>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</si>
  <si>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</si>
  <si>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</si>
  <si>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</si>
  <si>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</si>
  <si>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</si>
  <si>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</si>
  <si>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</si>
  <si>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</si>
  <si>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</si>
  <si>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</si>
  <si>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</si>
  <si>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</si>
  <si>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</si>
  <si>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</si>
  <si>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</si>
  <si>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</si>
  <si>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</si>
  <si>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</si>
  <si>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</si>
  <si>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</si>
  <si>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</si>
  <si>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</si>
  <si>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</si>
  <si>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</si>
  <si>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</si>
  <si>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</si>
  <si>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</si>
  <si>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</si>
  <si>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</si>
  <si>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</si>
  <si>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</si>
  <si>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</si>
  <si>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</si>
  <si>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</si>
  <si>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</si>
  <si>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</si>
  <si>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</si>
  <si>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</si>
  <si>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</si>
  <si>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</si>
  <si>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</si>
  <si>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</si>
  <si>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</si>
  <si>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</si>
  <si>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</si>
  <si>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</si>
  <si>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</si>
  <si>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</si>
  <si>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</si>
  <si>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</si>
  <si>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</si>
  <si>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</si>
  <si>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</si>
  <si>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</si>
  <si>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</si>
  <si>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</si>
  <si>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</si>
  <si>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</si>
  <si>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</si>
  <si>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</si>
  <si>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</si>
  <si>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</si>
  <si>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</si>
  <si>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</si>
  <si>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</si>
  <si>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</si>
  <si>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</si>
  <si>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</si>
  <si>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</si>
  <si>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</si>
  <si>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</si>
  <si>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</si>
  <si>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</si>
  <si>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</si>
  <si>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</si>
  <si>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</si>
  <si>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</si>
  <si>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</si>
  <si>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</si>
  <si>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</si>
  <si>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</si>
  <si>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</si>
  <si>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</si>
  <si>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</si>
  <si>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</si>
  <si>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</si>
  <si>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</si>
  <si>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</si>
  <si>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</si>
  <si>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</si>
  <si>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</si>
  <si>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</si>
  <si>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</si>
  <si>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</si>
  <si>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</si>
  <si>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</si>
  <si>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</si>
  <si>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</si>
  <si>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</si>
  <si>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</si>
  <si>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</si>
  <si>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</si>
  <si>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</si>
  <si>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</si>
  <si>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</si>
  <si>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</si>
  <si>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</si>
  <si>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</si>
  <si>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</si>
  <si>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</si>
  <si>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</si>
  <si>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</si>
  <si>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</si>
  <si>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</si>
  <si>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</si>
  <si>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</si>
  <si>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</si>
  <si>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</si>
  <si>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</si>
  <si>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</si>
  <si>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</si>
  <si>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</si>
  <si>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</si>
  <si>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</si>
  <si>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</si>
  <si>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</si>
  <si>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</si>
  <si>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</si>
  <si>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</si>
  <si>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</si>
  <si>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</si>
  <si>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</si>
  <si>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</si>
  <si>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</si>
  <si>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</si>
  <si>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</si>
  <si>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</si>
  <si>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</si>
  <si>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</si>
  <si>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</si>
  <si>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</si>
  <si>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</si>
  <si>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</si>
  <si>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</si>
  <si>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</si>
  <si>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</si>
  <si>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</si>
  <si>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</si>
  <si>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</si>
  <si>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</si>
  <si>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</si>
  <si>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</si>
  <si>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</si>
  <si>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</si>
  <si>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</si>
  <si>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</si>
  <si>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</si>
  <si>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</si>
  <si>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</si>
  <si>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</si>
  <si>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</si>
  <si>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</si>
  <si>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</si>
  <si>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</si>
  <si>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</si>
  <si>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</si>
  <si>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</si>
  <si>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</si>
  <si>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</si>
  <si>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</si>
  <si>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</si>
  <si>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</si>
  <si>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</si>
  <si>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</si>
  <si>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</si>
  <si>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</si>
  <si>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</si>
  <si>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</si>
  <si>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</si>
  <si>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</si>
  <si>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</si>
  <si>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</si>
  <si>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</si>
  <si>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</si>
  <si>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</si>
  <si>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</si>
  <si>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</si>
  <si>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</si>
  <si>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</si>
  <si>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</si>
  <si>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</si>
  <si>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</si>
  <si>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</si>
  <si>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</si>
  <si>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</si>
  <si>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</si>
  <si>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</si>
  <si>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</si>
  <si>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</si>
  <si>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</si>
  <si>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</si>
  <si>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</si>
  <si>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</si>
  <si>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</si>
  <si>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</si>
  <si>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</si>
  <si>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</si>
  <si>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</si>
  <si>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</si>
  <si>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</si>
  <si>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</si>
  <si>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</si>
  <si>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</si>
  <si>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</si>
  <si>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</si>
  <si>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</si>
  <si>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</si>
  <si>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</si>
  <si>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</si>
  <si>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</si>
  <si>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</si>
  <si>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</si>
  <si>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</si>
  <si>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</si>
  <si>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</si>
  <si>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</si>
  <si>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</si>
  <si>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</si>
  <si>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</si>
  <si>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</si>
  <si>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</si>
  <si>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</si>
  <si>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</si>
  <si>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</si>
  <si>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</si>
  <si>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</si>
  <si>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</si>
  <si>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</si>
  <si>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</si>
  <si>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</si>
  <si>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</si>
  <si>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</si>
  <si>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</si>
  <si>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</si>
  <si>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</si>
  <si>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</si>
  <si>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</si>
  <si>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</si>
  <si>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</si>
  <si>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</si>
  <si>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</si>
  <si>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</si>
  <si>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</si>
  <si>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</si>
  <si>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</si>
  <si>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</si>
  <si>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</si>
  <si>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</si>
  <si>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</si>
  <si>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</si>
  <si>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</si>
  <si>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</si>
  <si>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</si>
  <si>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</si>
  <si>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</si>
  <si>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</si>
  <si>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</si>
  <si>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</si>
  <si>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</si>
  <si>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</si>
  <si>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</si>
  <si>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</si>
  <si>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</si>
  <si>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</si>
  <si>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</si>
  <si>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</si>
  <si>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</si>
  <si>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</si>
  <si>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</si>
  <si>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</si>
  <si>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</si>
  <si>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</si>
  <si>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</si>
  <si>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</si>
  <si>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</si>
  <si>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</si>
  <si>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</si>
  <si>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</si>
  <si>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</si>
  <si>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</si>
  <si>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</si>
  <si>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</si>
  <si>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</si>
  <si>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</si>
  <si>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</si>
  <si>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</si>
  <si>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</si>
  <si>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</si>
  <si>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</si>
  <si>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</si>
  <si>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</si>
  <si>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</si>
  <si>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</si>
  <si>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</si>
  <si>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</si>
  <si>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</si>
  <si>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</si>
  <si>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</si>
  <si>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</si>
  <si>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</si>
  <si>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</si>
  <si>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</si>
  <si>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</si>
  <si>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</si>
  <si>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</si>
  <si>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</si>
  <si>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</si>
  <si>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</si>
  <si>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</si>
  <si>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</si>
  <si>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</si>
  <si>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</si>
  <si>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</si>
  <si>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</si>
  <si>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</si>
  <si>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</si>
  <si>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</si>
  <si>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</si>
  <si>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</si>
  <si>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</si>
  <si>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</si>
  <si>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</si>
  <si>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</si>
  <si>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</si>
  <si>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</si>
  <si>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</si>
  <si>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</si>
  <si>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</si>
  <si>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</si>
  <si>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</si>
  <si>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</si>
  <si>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</si>
  <si>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</si>
  <si>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</si>
  <si>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</si>
  <si>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</si>
  <si>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</si>
  <si>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</si>
  <si>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</si>
  <si>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</si>
  <si>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</si>
  <si>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</si>
  <si>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</si>
  <si>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</si>
  <si>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</si>
  <si>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</si>
  <si>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</si>
  <si>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</si>
  <si>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</si>
  <si>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</si>
  <si>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</si>
  <si>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</si>
  <si>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</si>
  <si>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</si>
  <si>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</si>
  <si>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</si>
  <si>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</si>
  <si>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</si>
  <si>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</si>
  <si>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</si>
  <si>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</si>
  <si>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</si>
  <si>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</si>
  <si>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</si>
  <si>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</si>
  <si>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</si>
  <si>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</si>
  <si>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</si>
  <si>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</si>
  <si>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</si>
  <si>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</si>
  <si>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</si>
  <si>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</si>
  <si>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</si>
  <si>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</si>
  <si>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</si>
  <si>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</si>
  <si>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</si>
  <si>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</si>
  <si>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</si>
  <si>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</si>
  <si>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</si>
  <si>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</si>
  <si>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</si>
  <si>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</si>
  <si>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</si>
  <si>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</si>
  <si>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</si>
  <si>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</si>
  <si>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</si>
  <si>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</si>
  <si>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</si>
  <si>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</si>
  <si>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</si>
  <si>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</si>
  <si>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</si>
  <si>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</si>
  <si>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</si>
  <si>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</si>
  <si>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</si>
  <si>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</si>
  <si>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</si>
  <si>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</si>
  <si>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</si>
  <si>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</si>
  <si>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</si>
  <si>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</si>
  <si>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</si>
  <si>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</si>
  <si>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</si>
  <si>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</si>
  <si>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</si>
  <si>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</si>
  <si>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</si>
  <si>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</si>
  <si>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</si>
  <si>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</si>
  <si>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</si>
  <si>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</si>
  <si>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</si>
  <si>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</si>
  <si>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</si>
  <si>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</si>
  <si>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</si>
  <si>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</si>
  <si>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</si>
  <si>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</si>
  <si>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</si>
  <si>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</si>
  <si>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</si>
  <si>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</si>
  <si>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</si>
  <si>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</si>
  <si>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</si>
  <si>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</si>
  <si>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</si>
  <si>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</si>
  <si>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</si>
  <si>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</si>
  <si>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</si>
  <si>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</si>
  <si>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</si>
  <si>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</si>
  <si>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</si>
  <si>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</si>
  <si>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</si>
  <si>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</si>
  <si>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</si>
  <si>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</si>
  <si>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</si>
  <si>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</si>
  <si>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</si>
  <si>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</si>
  <si>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</si>
  <si>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</si>
  <si>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</si>
  <si>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</si>
  <si>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</si>
  <si>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</si>
  <si>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</si>
  <si>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</si>
  <si>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</si>
  <si>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</si>
  <si>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</si>
  <si>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</si>
  <si>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</si>
  <si>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</si>
  <si>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</si>
  <si>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</si>
  <si>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</si>
  <si>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</si>
  <si>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</si>
  <si>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</si>
  <si>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</si>
  <si>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</si>
  <si>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</si>
  <si>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</si>
  <si>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</si>
  <si>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</si>
  <si>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</si>
  <si>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</si>
  <si>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</si>
  <si>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</si>
  <si>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</si>
  <si>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</si>
  <si>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</si>
  <si>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</si>
  <si>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</si>
  <si>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</si>
  <si>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</si>
  <si>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</si>
  <si>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</si>
  <si>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</si>
  <si>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</si>
  <si>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</si>
  <si>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</si>
  <si>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</si>
  <si>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</si>
  <si>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</si>
  <si>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</si>
  <si>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</si>
  <si>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</si>
  <si>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</si>
  <si>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</si>
  <si>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</si>
  <si>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</si>
  <si>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</si>
  <si>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</si>
  <si>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</si>
  <si>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</si>
  <si>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</si>
  <si>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</si>
  <si>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</si>
  <si>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</si>
  <si>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</si>
  <si>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</si>
  <si>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</si>
  <si>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</si>
  <si>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</si>
  <si>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</si>
  <si>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</si>
  <si>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</si>
  <si>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</si>
  <si>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</si>
  <si>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</si>
  <si>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</si>
  <si>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</si>
  <si>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</si>
  <si>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</si>
  <si>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</si>
  <si>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</si>
  <si>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</si>
  <si>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</si>
  <si>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</si>
  <si>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</si>
  <si>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</si>
  <si>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</si>
  <si>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</si>
  <si>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</si>
  <si>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</si>
  <si>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</si>
  <si>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</si>
  <si>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</si>
  <si>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</si>
  <si>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</si>
  <si>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</si>
  <si>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</si>
  <si>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</si>
  <si>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</si>
  <si>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</si>
  <si>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</si>
  <si>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</si>
  <si>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</si>
  <si>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</si>
  <si>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</si>
  <si>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</si>
  <si>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</si>
  <si>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</si>
  <si>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</si>
  <si>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</si>
  <si>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</si>
  <si>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</si>
  <si>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</si>
  <si>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</si>
  <si>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</si>
  <si>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</si>
  <si>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</si>
  <si>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</si>
  <si>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</si>
  <si>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</si>
  <si>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</si>
  <si>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</si>
  <si>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</si>
  <si>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</si>
  <si>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</si>
  <si>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</si>
  <si>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</si>
  <si>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</si>
  <si>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</si>
  <si>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</si>
  <si>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</si>
  <si>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</si>
  <si>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</si>
  <si>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</si>
  <si>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</si>
  <si>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</si>
  <si>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</si>
  <si>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</si>
  <si>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</si>
  <si>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</si>
  <si>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</si>
  <si>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</si>
  <si>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</si>
  <si>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</si>
  <si>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</si>
  <si>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</si>
  <si>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</si>
  <si>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</si>
  <si>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</si>
  <si>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</si>
  <si>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</si>
  <si>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</si>
  <si>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</si>
  <si>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</si>
  <si>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</si>
  <si>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</si>
  <si>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</si>
  <si>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</si>
  <si>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</si>
  <si>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</si>
  <si>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</si>
  <si>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</si>
  <si>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</si>
  <si>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</si>
  <si>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</si>
  <si>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</si>
  <si>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</si>
  <si>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</si>
  <si>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</si>
  <si>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</si>
  <si>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</si>
  <si>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</si>
  <si>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</si>
  <si>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</si>
  <si>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</si>
  <si>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</si>
  <si>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</si>
  <si>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</si>
  <si>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</si>
  <si>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</si>
  <si>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</si>
  <si>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</si>
  <si>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</si>
  <si>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</si>
  <si>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</si>
  <si>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</si>
  <si>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</si>
  <si>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</si>
  <si>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</si>
  <si>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</si>
  <si>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</si>
  <si>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</si>
  <si>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</si>
  <si>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</si>
  <si>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</si>
  <si>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</si>
  <si>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</si>
  <si>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</si>
  <si>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</si>
  <si>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</si>
  <si>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</si>
  <si>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</si>
  <si>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</si>
  <si>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</si>
  <si>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</si>
  <si>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</si>
  <si>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</si>
  <si>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</si>
  <si>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</si>
  <si>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</si>
  <si>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</si>
  <si>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</si>
  <si>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</si>
  <si>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</si>
  <si>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</si>
  <si>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</si>
  <si>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</si>
  <si>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</si>
  <si>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</si>
  <si>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</si>
  <si>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</si>
  <si>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</si>
  <si>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</si>
  <si>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</si>
  <si>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</si>
  <si>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</si>
  <si>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</si>
  <si>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</si>
  <si>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</si>
  <si>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</si>
  <si>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</si>
  <si>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</si>
  <si>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</si>
  <si>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</si>
  <si>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</si>
  <si>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</si>
  <si>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</si>
  <si>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</si>
  <si>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</si>
  <si>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</si>
  <si>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</si>
  <si>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</si>
  <si>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</si>
  <si>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</si>
  <si>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</si>
  <si>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</si>
  <si>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</si>
  <si>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</si>
  <si>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</si>
  <si>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</si>
  <si>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</si>
  <si>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</si>
  <si>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</si>
  <si>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</si>
  <si>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</si>
  <si>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</si>
  <si>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</si>
  <si>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</si>
  <si>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</si>
  <si>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</si>
  <si>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</si>
  <si>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</si>
  <si>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</si>
  <si>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</si>
  <si>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</si>
  <si>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</si>
  <si>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</si>
  <si>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</si>
  <si>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</si>
  <si>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</si>
  <si>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</si>
  <si>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</si>
  <si>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</si>
  <si>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</si>
  <si>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</si>
  <si>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</si>
  <si>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</si>
  <si>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</si>
  <si>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</si>
  <si>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</si>
  <si>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</si>
  <si>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</si>
  <si>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</si>
  <si>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</si>
  <si>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</si>
  <si>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</si>
  <si>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</si>
  <si>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</si>
  <si>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</si>
  <si>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</si>
  <si>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</si>
  <si>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</si>
  <si>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</si>
  <si>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</si>
  <si>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</si>
  <si>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</si>
  <si>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</si>
  <si>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</si>
  <si>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</si>
  <si>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</si>
  <si>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</si>
  <si>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</si>
  <si>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</si>
  <si>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</si>
  <si>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</si>
  <si>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</si>
  <si>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</si>
  <si>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</si>
  <si>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</si>
  <si>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</si>
  <si>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</si>
  <si>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</si>
  <si>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</si>
  <si>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</si>
  <si>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</si>
  <si>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</si>
  <si>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</si>
  <si>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</si>
  <si>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</si>
  <si>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</si>
  <si>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</si>
  <si>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</si>
  <si>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</si>
  <si>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</si>
  <si>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</si>
  <si>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</si>
  <si>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</si>
  <si>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</si>
  <si>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</si>
  <si>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</si>
  <si>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</si>
  <si>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</si>
  <si>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</si>
  <si>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</si>
  <si>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</si>
  <si>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</si>
  <si>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</si>
  <si>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</si>
  <si>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</si>
  <si>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</si>
  <si>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</si>
  <si>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</si>
  <si>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</si>
  <si>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</si>
  <si>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</si>
  <si>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</si>
  <si>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</si>
  <si>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</si>
  <si>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</si>
  <si>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</si>
  <si>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</si>
  <si>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</si>
  <si>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</si>
  <si>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</si>
  <si>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</si>
  <si>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</si>
  <si>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</si>
  <si>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</si>
  <si>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</si>
  <si>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</si>
  <si>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</si>
  <si>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</si>
  <si>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</si>
  <si>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</si>
  <si>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</si>
  <si>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</si>
  <si>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</si>
  <si>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</si>
  <si>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</si>
  <si>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</si>
  <si>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</si>
  <si>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</si>
  <si>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</si>
  <si>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</si>
  <si>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</si>
  <si>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</si>
  <si>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</si>
  <si>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</si>
  <si>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</si>
  <si>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</si>
  <si>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</si>
  <si>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</si>
  <si>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</si>
  <si>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</si>
  <si>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</si>
  <si>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</si>
  <si>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</si>
  <si>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</si>
  <si>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</si>
  <si>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</si>
  <si>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</si>
  <si>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</si>
  <si>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</si>
  <si>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</si>
  <si>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</si>
  <si>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</si>
  <si>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</si>
  <si>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</si>
  <si>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</si>
  <si>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</si>
  <si>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</si>
  <si>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</si>
  <si>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</si>
  <si>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</si>
  <si>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</si>
  <si>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</si>
  <si>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</si>
  <si>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</si>
  <si>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</si>
  <si>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</si>
  <si>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</si>
  <si>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</si>
  <si>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</si>
  <si>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</si>
  <si>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</si>
  <si>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</si>
  <si>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</si>
  <si>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</si>
  <si>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</si>
  <si>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</si>
  <si>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</si>
  <si>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</si>
  <si>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</si>
  <si>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</si>
  <si>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</si>
  <si>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</si>
  <si>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</si>
  <si>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</si>
  <si>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</si>
  <si>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</si>
  <si>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</si>
  <si>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</si>
  <si>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</si>
  <si>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</si>
  <si>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</si>
  <si>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</si>
  <si>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</si>
  <si>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</si>
  <si>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</si>
  <si>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</si>
  <si>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</si>
  <si>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</si>
  <si>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</si>
  <si>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</si>
  <si>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</si>
  <si>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</si>
  <si>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</si>
  <si>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</si>
  <si>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</si>
  <si>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</si>
  <si>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</si>
  <si>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</si>
  <si>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</si>
  <si>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</si>
  <si>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</si>
  <si>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</si>
  <si>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</si>
  <si>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</si>
  <si>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</si>
  <si>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</si>
  <si>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</si>
  <si>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</si>
  <si>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</si>
  <si>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</si>
  <si>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</si>
  <si>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</si>
  <si>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</si>
  <si>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</si>
  <si>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</si>
  <si>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</si>
  <si>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</si>
  <si>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</si>
  <si>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</si>
  <si>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</si>
  <si>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</si>
  <si>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</si>
  <si>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</si>
  <si>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</si>
  <si>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</si>
  <si>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</si>
  <si>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</si>
  <si>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</si>
  <si>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</si>
  <si>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</si>
  <si>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</si>
  <si>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</si>
  <si>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</si>
  <si>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</si>
  <si>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</si>
  <si>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</si>
  <si>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</si>
  <si>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</si>
  <si>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</si>
  <si>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</si>
  <si>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</si>
  <si>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</si>
  <si>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</si>
  <si>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</si>
  <si>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</si>
  <si>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</si>
  <si>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</si>
  <si>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</si>
  <si>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</si>
  <si>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</si>
  <si>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</si>
  <si>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</si>
  <si>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</si>
  <si>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</si>
  <si>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</si>
  <si>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</si>
  <si>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</si>
  <si>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</si>
  <si>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</si>
  <si>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</si>
  <si>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</si>
  <si>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</si>
  <si>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</si>
  <si>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</si>
  <si>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</si>
  <si>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</si>
  <si>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</si>
  <si>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</si>
  <si>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</si>
  <si>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</si>
  <si>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</si>
  <si>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</si>
  <si>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</si>
  <si>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</si>
  <si>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</si>
  <si>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</si>
  <si>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</si>
  <si>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</si>
  <si>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</si>
  <si>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</si>
  <si>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</si>
  <si>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</si>
  <si>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</si>
  <si>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</si>
  <si>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</si>
  <si>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</si>
  <si>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</si>
  <si>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</si>
  <si>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</si>
  <si>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</si>
  <si>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</si>
  <si>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</si>
  <si>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</si>
  <si>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</si>
  <si>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</si>
  <si>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</si>
  <si>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</si>
  <si>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</si>
  <si>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</si>
  <si>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</si>
  <si>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</si>
  <si>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</si>
  <si>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</si>
  <si>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</si>
  <si>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</si>
  <si>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</si>
  <si>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</si>
  <si>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</si>
  <si>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</si>
  <si>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</si>
  <si>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</si>
  <si>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</si>
  <si>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</si>
  <si>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</si>
  <si>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</si>
  <si>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</si>
  <si>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</si>
  <si>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</si>
  <si>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</si>
  <si>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</si>
  <si>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</si>
  <si>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</si>
  <si>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</si>
  <si>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</si>
  <si>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</si>
  <si>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</si>
  <si>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</si>
  <si>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</si>
  <si>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</si>
  <si>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</si>
  <si>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</si>
  <si>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</si>
  <si>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</si>
  <si>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</si>
  <si>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</si>
  <si>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</si>
  <si>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</si>
  <si>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</si>
  <si>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</si>
  <si>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</si>
  <si>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</si>
  <si>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</si>
  <si>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</si>
  <si>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</si>
  <si>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</si>
  <si>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</si>
  <si>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</si>
  <si>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</si>
  <si>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</si>
  <si>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</si>
  <si>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</si>
  <si>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</si>
  <si>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</si>
  <si>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</si>
  <si>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</si>
  <si>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</si>
  <si>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</si>
  <si>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</si>
  <si>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</si>
  <si>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</si>
  <si>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</si>
  <si>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</si>
  <si>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</si>
  <si>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</si>
  <si>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</si>
  <si>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</si>
  <si>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</si>
  <si>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</si>
  <si>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</si>
  <si>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</si>
  <si>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</si>
  <si>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</si>
  <si>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</si>
  <si>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</si>
  <si>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</si>
  <si>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</si>
  <si>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</si>
  <si>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</si>
  <si>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</si>
  <si>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</si>
  <si>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</si>
  <si>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</si>
  <si>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</si>
  <si>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</si>
  <si>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</si>
  <si>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</si>
  <si>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</si>
  <si>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</si>
  <si>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</si>
  <si>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</si>
  <si>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</si>
  <si>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</si>
  <si>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</si>
  <si>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</si>
  <si>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</si>
  <si>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</si>
  <si>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</si>
  <si>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</si>
  <si>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</si>
  <si>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</si>
  <si>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</si>
  <si>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</si>
  <si>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</si>
  <si>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</si>
  <si>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</si>
  <si>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</si>
  <si>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</si>
  <si>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</si>
  <si>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</si>
  <si>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</si>
  <si>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</si>
  <si>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</si>
  <si>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</si>
  <si>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</si>
  <si>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</si>
  <si>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</si>
  <si>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</si>
  <si>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</si>
  <si>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</si>
  <si>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</si>
  <si>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</si>
  <si>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</si>
  <si>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</si>
  <si>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</si>
  <si>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</si>
  <si>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</si>
  <si>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</si>
  <si>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</si>
  <si>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</si>
  <si>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</si>
  <si>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</si>
  <si>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</si>
  <si>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</si>
  <si>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</si>
  <si>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</si>
  <si>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</si>
  <si>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</si>
  <si>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</si>
  <si>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</si>
  <si>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</si>
  <si>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</si>
  <si>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</si>
  <si>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</si>
  <si>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</si>
  <si>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</si>
  <si>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</si>
  <si>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</si>
  <si>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</si>
  <si>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</si>
  <si>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</si>
  <si>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</si>
  <si>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</si>
  <si>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</si>
  <si>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</si>
  <si>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</si>
  <si>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</si>
  <si>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</si>
  <si>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</si>
  <si>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</si>
  <si>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</si>
  <si>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</si>
  <si>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</si>
  <si>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</si>
  <si>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</si>
  <si>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</si>
  <si>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</si>
  <si>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</si>
  <si>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</si>
  <si>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</si>
  <si>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</si>
  <si>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</si>
  <si>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</si>
  <si>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</si>
  <si>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</si>
  <si>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</si>
  <si>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</si>
  <si>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</si>
  <si>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</si>
  <si>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</si>
  <si>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</si>
  <si>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</si>
  <si>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</si>
  <si>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</si>
  <si>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</si>
  <si>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</si>
  <si>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</si>
  <si>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</si>
  <si>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</si>
  <si>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</si>
  <si>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</si>
  <si>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</si>
  <si>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</si>
  <si>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</si>
  <si>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</si>
  <si>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</si>
  <si>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</si>
  <si>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</si>
  <si>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</si>
  <si>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</si>
  <si>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</si>
  <si>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</si>
  <si>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</si>
  <si>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</si>
  <si>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</si>
  <si>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</si>
  <si>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</si>
  <si>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</si>
  <si>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</si>
  <si>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</si>
  <si>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</si>
  <si>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</si>
  <si>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</si>
  <si>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</si>
  <si>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</si>
  <si>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</si>
  <si>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</si>
  <si>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</si>
  <si>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</si>
  <si>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</si>
  <si>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</si>
  <si>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</si>
  <si>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</si>
  <si>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</si>
  <si>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</si>
  <si>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</si>
  <si>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</si>
  <si>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</si>
  <si>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</si>
  <si>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</si>
  <si>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</si>
  <si>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</si>
  <si>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</si>
  <si>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</si>
  <si>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</si>
  <si>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</si>
  <si>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</si>
  <si>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</si>
  <si>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</si>
  <si>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</si>
  <si>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</si>
  <si>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</si>
  <si>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</si>
  <si>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</si>
  <si>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</si>
  <si>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</si>
  <si>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</si>
  <si>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</si>
  <si>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</si>
  <si>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</si>
  <si>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</si>
  <si>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</si>
  <si>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</si>
  <si>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</si>
  <si>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</si>
  <si>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</si>
  <si>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</si>
  <si>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</si>
  <si>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</si>
  <si>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</si>
  <si>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</si>
  <si>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</si>
  <si>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</si>
  <si>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</si>
  <si>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</si>
  <si>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</si>
  <si>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</si>
  <si>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</si>
  <si>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</si>
  <si>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</si>
  <si>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</si>
  <si>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</si>
  <si>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</si>
  <si>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</si>
  <si>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</si>
  <si>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</si>
  <si>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</si>
  <si>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</si>
  <si>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</si>
  <si>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</si>
  <si>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</si>
  <si>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</si>
  <si>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</si>
  <si>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</si>
  <si>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</si>
  <si>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</si>
  <si>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</si>
  <si>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</si>
  <si>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</si>
  <si>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</si>
  <si>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</si>
  <si>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</si>
  <si>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</si>
  <si>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</si>
  <si>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</si>
  <si>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</si>
  <si>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</si>
  <si>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</si>
  <si>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</si>
  <si>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</si>
  <si>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</si>
  <si>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</si>
  <si>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</si>
  <si>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</si>
  <si>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</si>
  <si>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</si>
  <si>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</si>
  <si>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</si>
  <si>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</si>
  <si>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</si>
  <si>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</si>
  <si>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</si>
  <si>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</si>
  <si>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</si>
  <si>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</si>
  <si>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</si>
  <si>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</si>
  <si>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</si>
  <si>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</si>
  <si>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</si>
  <si>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</si>
  <si>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</si>
  <si>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</si>
  <si>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</si>
  <si>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</si>
  <si>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</si>
  <si>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</si>
  <si>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</si>
  <si>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</si>
  <si>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</si>
  <si>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</si>
  <si>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</si>
  <si>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</si>
  <si>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</si>
  <si>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</si>
  <si>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</si>
  <si>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</si>
  <si>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</si>
  <si>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</si>
  <si>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</si>
  <si>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</si>
  <si>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</si>
  <si>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</si>
  <si>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</si>
  <si>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</si>
  <si>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</si>
  <si>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</si>
  <si>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</si>
  <si>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</si>
  <si>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</si>
  <si>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</si>
  <si>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</si>
  <si>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</si>
  <si>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</si>
  <si>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</si>
  <si>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</si>
  <si>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</si>
  <si>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</si>
  <si>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</si>
  <si>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</si>
  <si>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</si>
  <si>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</si>
  <si>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</si>
  <si>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</si>
  <si>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</si>
  <si>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</si>
  <si>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</si>
  <si>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</si>
  <si>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</si>
  <si>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</si>
  <si>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</si>
  <si>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</si>
  <si>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</si>
  <si>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</si>
  <si>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</si>
  <si>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</si>
  <si>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</si>
  <si>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</si>
  <si>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</si>
  <si>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</si>
  <si>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</si>
  <si>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</si>
  <si>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</si>
  <si>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</si>
  <si>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</si>
  <si>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</si>
  <si>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</si>
  <si>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</si>
  <si>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</si>
  <si>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</si>
  <si>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</si>
  <si>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</si>
  <si>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</si>
  <si>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</si>
  <si>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</si>
  <si>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</si>
  <si>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</si>
  <si>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</si>
  <si>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</si>
  <si>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</si>
  <si>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</si>
  <si>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</si>
  <si>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</si>
  <si>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</si>
  <si>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</si>
  <si>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</si>
  <si>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</si>
  <si>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</si>
  <si>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</si>
  <si>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</si>
  <si>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</si>
  <si>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</si>
  <si>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</si>
  <si>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</si>
  <si>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</si>
  <si>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</si>
  <si>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</si>
  <si>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</si>
  <si>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</si>
  <si>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</si>
  <si>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</si>
  <si>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</si>
  <si>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</si>
  <si>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</si>
  <si>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</si>
  <si>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</si>
  <si>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</si>
  <si>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</si>
  <si>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</si>
  <si>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</si>
  <si>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</si>
  <si>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</si>
  <si>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</si>
  <si>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</si>
  <si>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</si>
  <si>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</si>
  <si>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</si>
  <si>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</si>
  <si>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</si>
  <si>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</si>
  <si>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</si>
  <si>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</si>
  <si>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</si>
  <si>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</si>
  <si>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</si>
  <si>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</si>
  <si>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</si>
  <si>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</si>
  <si>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</si>
  <si>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</si>
  <si>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</si>
  <si>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</si>
  <si>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</si>
  <si>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</si>
  <si>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</si>
  <si>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</si>
  <si>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</si>
  <si>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</si>
  <si>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</si>
  <si>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</si>
  <si>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</si>
  <si>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</si>
  <si>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</si>
  <si>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</si>
  <si>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</si>
  <si>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</si>
  <si>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</si>
  <si>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</si>
  <si>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</si>
  <si>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</si>
  <si>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</si>
  <si>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</si>
  <si>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</si>
  <si>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</si>
  <si>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</si>
  <si>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</si>
  <si>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</si>
  <si>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</si>
  <si>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</si>
  <si>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</si>
  <si>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</si>
  <si>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</si>
  <si>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</si>
  <si>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</si>
  <si>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</si>
  <si>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</si>
  <si>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</si>
  <si>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</si>
  <si>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</si>
  <si>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</si>
  <si>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</si>
  <si>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</si>
  <si>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</si>
  <si>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</si>
  <si>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</si>
  <si>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</si>
  <si>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</si>
  <si>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</si>
  <si>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</si>
  <si>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</si>
  <si>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</si>
  <si>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</si>
  <si>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</si>
  <si>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</si>
  <si>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</si>
  <si>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</si>
  <si>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</si>
  <si>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</si>
  <si>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</si>
  <si>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</si>
  <si>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</si>
  <si>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</si>
  <si>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</si>
  <si>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</si>
  <si>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</si>
  <si>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</si>
  <si>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</si>
  <si>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</si>
  <si>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</si>
  <si>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</si>
  <si>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</si>
  <si>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</si>
  <si>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</si>
  <si>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</si>
  <si>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</si>
  <si>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</si>
  <si>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</si>
  <si>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</si>
  <si>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</si>
  <si>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</si>
  <si>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</si>
  <si>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</si>
  <si>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</si>
  <si>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</si>
  <si>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</si>
  <si>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</si>
  <si>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</si>
  <si>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</si>
  <si>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</si>
  <si>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</si>
  <si>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</si>
  <si>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</si>
  <si>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</si>
  <si>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</si>
  <si>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</si>
  <si>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</si>
  <si>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</si>
  <si>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</si>
  <si>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</si>
  <si>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</si>
  <si>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</si>
  <si>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</si>
  <si>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</si>
  <si>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</si>
  <si>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</si>
  <si>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</si>
  <si>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</si>
  <si>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</si>
  <si>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</si>
  <si>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</si>
  <si>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</si>
  <si>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</si>
  <si>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</si>
  <si>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</si>
  <si>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</si>
  <si>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</si>
  <si>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</si>
  <si>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</si>
  <si>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</si>
  <si>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</si>
  <si>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</si>
  <si>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</si>
  <si>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</si>
  <si>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</si>
  <si>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</si>
  <si>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</si>
  <si>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</si>
  <si>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</si>
  <si>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</si>
  <si>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</si>
  <si>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</si>
  <si>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</si>
  <si>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</si>
  <si>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</si>
  <si>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</si>
  <si>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</si>
  <si>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</si>
  <si>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</si>
  <si>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</si>
  <si>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</si>
  <si>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</si>
  <si>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</si>
  <si>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</si>
  <si>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</si>
  <si>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</si>
  <si>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</si>
  <si>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</si>
  <si>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</si>
  <si>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</si>
  <si>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</si>
  <si>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</si>
  <si>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</si>
  <si>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</si>
  <si>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</si>
  <si>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</si>
  <si>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</si>
  <si>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</si>
  <si>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</si>
  <si>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</si>
  <si>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</si>
  <si>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</si>
  <si>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</si>
  <si>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</si>
  <si>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</si>
  <si>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</si>
  <si>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</si>
  <si>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</si>
  <si>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</si>
  <si>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</si>
  <si>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</si>
  <si>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</si>
  <si>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</si>
  <si>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</si>
  <si>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</si>
  <si>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</si>
  <si>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</si>
  <si>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</si>
  <si>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</si>
  <si>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</si>
  <si>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</si>
  <si>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</si>
  <si>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</si>
  <si>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</si>
  <si>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</si>
  <si>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</si>
  <si>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</si>
  <si>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</si>
  <si>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</si>
  <si>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</si>
  <si>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</si>
  <si>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</si>
  <si>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</si>
  <si>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</si>
  <si>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</si>
  <si>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</si>
  <si>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</si>
  <si>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</si>
  <si>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</si>
  <si>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</si>
  <si>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</si>
  <si>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</si>
  <si>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</si>
  <si>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</si>
  <si>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</si>
  <si>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</si>
  <si>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</si>
  <si>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</si>
  <si>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</si>
  <si>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</si>
  <si>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</si>
  <si>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</si>
  <si>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</si>
  <si>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</si>
  <si>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</si>
  <si>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</si>
  <si>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</si>
  <si>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</si>
  <si>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</si>
  <si>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</si>
  <si>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</si>
  <si>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</si>
  <si>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</si>
  <si>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</si>
  <si>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</si>
  <si>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</si>
  <si>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</si>
  <si>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</si>
  <si>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</si>
  <si>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</si>
  <si>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</si>
  <si>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</si>
  <si>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</si>
  <si>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</si>
  <si>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</si>
  <si>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</si>
  <si>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</si>
  <si>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</si>
  <si>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</si>
  <si>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</si>
  <si>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</si>
  <si>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</si>
  <si>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</si>
  <si>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</si>
  <si>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</si>
  <si>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</si>
  <si>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</si>
  <si>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</si>
  <si>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</si>
  <si>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</si>
  <si>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</si>
  <si>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</si>
  <si>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</si>
  <si>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</si>
  <si>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</si>
  <si>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</si>
  <si>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</si>
  <si>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</si>
  <si>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</si>
  <si>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</si>
  <si>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</si>
  <si>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</si>
  <si>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</si>
  <si>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</si>
  <si>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</si>
  <si>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</si>
  <si>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</si>
  <si>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</si>
  <si>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</si>
  <si>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</si>
  <si>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</si>
  <si>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</si>
  <si>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</si>
  <si>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</si>
  <si>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</si>
  <si>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</si>
  <si>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</si>
  <si>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</si>
  <si>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</si>
  <si>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</si>
  <si>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</si>
  <si>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</si>
  <si>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</si>
  <si>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</si>
  <si>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</si>
  <si>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</si>
  <si>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</si>
  <si>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</si>
  <si>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</si>
  <si>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</si>
  <si>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</si>
  <si>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</si>
  <si>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</si>
  <si>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</si>
  <si>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</si>
  <si>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</si>
  <si>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</si>
  <si>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</si>
  <si>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</si>
  <si>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</si>
  <si>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</si>
  <si>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</si>
  <si>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</si>
  <si>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</si>
  <si>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</si>
  <si>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</si>
  <si>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</si>
  <si>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</si>
  <si>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</si>
  <si>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</si>
  <si>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</si>
  <si>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</si>
  <si>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</si>
  <si>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</si>
  <si>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</si>
  <si>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</si>
  <si>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</si>
  <si>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</si>
  <si>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</si>
  <si>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</si>
  <si>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</si>
  <si>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</si>
  <si>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</si>
  <si>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</si>
  <si>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</si>
  <si>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</si>
  <si>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</si>
  <si>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</si>
  <si>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</si>
  <si>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</si>
  <si>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</si>
  <si>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</si>
  <si>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</si>
  <si>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</si>
  <si>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</si>
  <si>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</si>
  <si>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</si>
  <si>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</si>
  <si>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</si>
  <si>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</si>
  <si>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</si>
  <si>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</si>
  <si>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</si>
  <si>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</si>
  <si>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</si>
  <si>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</si>
  <si>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</si>
  <si>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</si>
  <si>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</si>
  <si>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</si>
  <si>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</si>
  <si>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</si>
  <si>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</si>
  <si>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</si>
  <si>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</si>
  <si>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</si>
  <si>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</si>
  <si>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</si>
  <si>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</si>
  <si>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</si>
  <si>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</si>
  <si>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</si>
  <si>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</si>
  <si>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</si>
  <si>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</si>
  <si>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</si>
  <si>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</si>
  <si>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</si>
  <si>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</si>
  <si>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</si>
  <si>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</si>
  <si>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</si>
  <si>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</si>
  <si>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</si>
  <si>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</si>
  <si>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</si>
  <si>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</si>
  <si>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</si>
  <si>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</si>
  <si>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</si>
  <si>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</si>
  <si>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</si>
  <si>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</si>
  <si>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</si>
  <si>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</si>
  <si>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</si>
  <si>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</si>
  <si>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</si>
  <si>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</si>
  <si>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</si>
  <si>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</si>
  <si>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</si>
  <si>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</si>
  <si>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</si>
  <si>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</si>
  <si>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</si>
  <si>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</si>
  <si>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</si>
  <si>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</si>
  <si>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</si>
  <si>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</si>
  <si>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</si>
  <si>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</si>
  <si>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</si>
  <si>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</si>
  <si>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</si>
  <si>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</si>
  <si>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</si>
  <si>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</si>
  <si>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</si>
  <si>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</si>
  <si>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</si>
  <si>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</si>
  <si>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</si>
  <si>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</si>
  <si>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</si>
  <si>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</si>
  <si>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</si>
  <si>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</si>
  <si>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</si>
  <si>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</si>
  <si>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</si>
  <si>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</si>
  <si>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</si>
  <si>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</si>
  <si>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</si>
  <si>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</si>
  <si>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</si>
  <si>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</si>
  <si>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</si>
  <si>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</si>
  <si>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</si>
  <si>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</si>
  <si>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</si>
  <si>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</si>
  <si>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</si>
  <si>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</si>
  <si>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</si>
  <si>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</si>
  <si>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</si>
  <si>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</si>
  <si>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</si>
  <si>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</si>
  <si>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</si>
  <si>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</si>
  <si>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</si>
  <si>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</si>
  <si>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</si>
  <si>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</si>
  <si>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</si>
  <si>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</si>
  <si>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</si>
  <si>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</si>
  <si>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</si>
  <si>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</si>
  <si>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</si>
  <si>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</si>
  <si>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</si>
  <si>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</si>
  <si>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</si>
  <si>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</si>
  <si>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</si>
  <si>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</si>
  <si>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</si>
  <si>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</si>
  <si>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</si>
  <si>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</si>
  <si>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</si>
  <si>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</si>
  <si>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</si>
  <si>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</si>
  <si>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</si>
  <si>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</si>
  <si>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</si>
  <si>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</si>
  <si>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</si>
  <si>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</si>
  <si>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</si>
  <si>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</si>
  <si>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</si>
  <si>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</si>
  <si>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</si>
  <si>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</si>
  <si>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</si>
  <si>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</si>
  <si>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</si>
  <si>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</si>
  <si>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</si>
  <si>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</si>
  <si>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</si>
  <si>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</si>
  <si>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</si>
  <si>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</si>
  <si>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</si>
  <si>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</si>
  <si>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</si>
  <si>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</si>
  <si>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</si>
  <si>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</si>
  <si>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</si>
  <si>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</si>
  <si>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</si>
  <si>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</si>
  <si>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</si>
  <si>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</si>
  <si>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</si>
  <si>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</si>
  <si>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</si>
  <si>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</si>
  <si>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</si>
  <si>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</si>
  <si>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</si>
  <si>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</si>
  <si>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</si>
  <si>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</si>
  <si>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</si>
  <si>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</si>
  <si>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</si>
  <si>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</si>
  <si>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</si>
  <si>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</si>
  <si>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</si>
  <si>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</si>
  <si>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</si>
  <si>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</si>
  <si>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</si>
  <si>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</si>
  <si>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</si>
  <si>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</si>
  <si>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</si>
  <si>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</si>
  <si>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</si>
  <si>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</si>
  <si>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</si>
  <si>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</si>
  <si>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</si>
  <si>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</si>
  <si>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</si>
  <si>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</si>
  <si>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</si>
  <si>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</si>
  <si>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</si>
  <si>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</si>
  <si>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</si>
  <si>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</si>
  <si>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</si>
  <si>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</si>
  <si>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</si>
  <si>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</si>
  <si>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</si>
  <si>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</si>
  <si>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</si>
  <si>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</si>
  <si>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</si>
  <si>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</si>
  <si>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</si>
  <si>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</si>
  <si>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</si>
  <si>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</si>
  <si>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</si>
  <si>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</si>
  <si>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</si>
  <si>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</si>
  <si>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</si>
  <si>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</si>
  <si>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</si>
  <si>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</si>
  <si>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</si>
  <si>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</si>
  <si>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</si>
  <si>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</si>
  <si>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</si>
  <si>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</si>
  <si>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</si>
  <si>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</si>
  <si>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</si>
  <si>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</si>
  <si>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</si>
  <si>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</si>
  <si>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</si>
  <si>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</si>
  <si>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</si>
  <si>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</si>
  <si>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</si>
  <si>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</si>
  <si>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</si>
  <si>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</si>
  <si>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</si>
  <si>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</si>
  <si>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</si>
  <si>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</si>
  <si>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</si>
  <si>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</si>
  <si>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</si>
  <si>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</si>
  <si>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</si>
  <si>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</si>
  <si>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</si>
  <si>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</si>
  <si>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</si>
  <si>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</si>
  <si>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</si>
  <si>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</si>
  <si>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</si>
  <si>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</si>
  <si>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</si>
  <si>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</si>
  <si>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</si>
  <si>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</si>
  <si>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</si>
  <si>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</si>
  <si>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</si>
  <si>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</si>
  <si>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</si>
  <si>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</si>
  <si>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</si>
  <si>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</si>
  <si>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</si>
  <si>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</si>
  <si>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</si>
  <si>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</si>
  <si>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</si>
  <si>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</si>
  <si>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</si>
  <si>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</si>
  <si>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</si>
  <si>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</si>
  <si>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</si>
  <si>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</si>
  <si>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</si>
  <si>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</si>
  <si>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</si>
  <si>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</si>
  <si>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</si>
  <si>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</si>
  <si>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</si>
  <si>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</si>
  <si>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</si>
  <si>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</si>
  <si>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</si>
  <si>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</si>
  <si>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</si>
  <si>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</si>
  <si>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</si>
  <si>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</si>
  <si>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</si>
  <si>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</si>
  <si>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</si>
  <si>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</si>
  <si>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</si>
  <si>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</si>
  <si>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</si>
  <si>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</si>
  <si>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</si>
  <si>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</si>
  <si>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</si>
  <si>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</si>
  <si>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</si>
  <si>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</si>
  <si>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</si>
  <si>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</si>
  <si>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</si>
  <si>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</si>
  <si>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</si>
  <si>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</si>
  <si>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</si>
  <si>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</si>
  <si>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</si>
  <si>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</si>
  <si>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</si>
  <si>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</si>
  <si>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</si>
  <si>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</si>
  <si>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</si>
  <si>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</si>
  <si>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</si>
  <si>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</si>
  <si>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</si>
  <si>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</si>
  <si>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</si>
  <si>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</si>
  <si>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</si>
  <si>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</si>
  <si>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</si>
  <si>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</si>
  <si>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</si>
  <si>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</si>
  <si>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</si>
  <si>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</si>
  <si>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</si>
  <si>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</si>
  <si>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</si>
  <si>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</si>
  <si>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</si>
  <si>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</si>
  <si>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</si>
  <si>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</si>
  <si>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</si>
  <si>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</si>
  <si>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</si>
  <si>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</si>
  <si>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</si>
  <si>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</si>
  <si>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</si>
  <si>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</si>
  <si>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</si>
  <si>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</si>
  <si>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</si>
  <si>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</si>
  <si>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</si>
  <si>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</si>
  <si>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</si>
  <si>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</si>
  <si>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</si>
  <si>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</si>
  <si>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</si>
  <si>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</si>
  <si>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</si>
  <si>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</si>
  <si>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</si>
  <si>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</si>
  <si>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</si>
  <si>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</si>
  <si>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</si>
  <si>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</si>
  <si>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</si>
  <si>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</si>
  <si>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</si>
  <si>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</si>
  <si>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</si>
  <si>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</si>
  <si>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</si>
  <si>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</si>
  <si>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</si>
  <si>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</si>
  <si>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</si>
  <si>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</si>
  <si>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</si>
  <si>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</si>
  <si>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</si>
  <si>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</si>
  <si>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</si>
  <si>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</si>
  <si>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</si>
  <si>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</si>
  <si>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</si>
  <si>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</si>
  <si>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</si>
  <si>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</si>
  <si>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</si>
  <si>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</si>
  <si>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</si>
  <si>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</si>
  <si>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</si>
  <si>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</si>
  <si>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</si>
  <si>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</si>
  <si>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</si>
  <si>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</si>
  <si>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</si>
  <si>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</si>
  <si>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</si>
  <si>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</si>
  <si>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</si>
  <si>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</si>
  <si>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</si>
  <si>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</si>
  <si>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</si>
  <si>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</si>
  <si>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</si>
  <si>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</si>
  <si>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</si>
  <si>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</si>
  <si>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</si>
  <si>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</si>
  <si>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</si>
  <si>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</si>
  <si>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</si>
  <si>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</si>
  <si>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</si>
  <si>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</si>
  <si>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</si>
  <si>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</si>
  <si>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</si>
  <si>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</si>
  <si>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</si>
  <si>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</si>
  <si>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</si>
  <si>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</si>
  <si>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</si>
  <si>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</si>
  <si>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</si>
  <si>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</si>
  <si>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</si>
  <si>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</si>
  <si>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</si>
  <si>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</si>
  <si>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</si>
  <si>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</si>
  <si>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</si>
  <si>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</si>
  <si>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</si>
  <si>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</si>
  <si>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</si>
  <si>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</si>
  <si>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</si>
  <si>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</si>
  <si>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</si>
  <si>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</si>
  <si>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</si>
  <si>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</si>
  <si>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</si>
  <si>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</si>
  <si>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</si>
  <si>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</si>
  <si>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</si>
  <si>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</si>
  <si>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</si>
  <si>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</si>
  <si>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</si>
  <si>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</si>
  <si>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</si>
  <si>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</si>
  <si>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</si>
  <si>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</si>
  <si>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</si>
  <si>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</si>
  <si>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</si>
  <si>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</si>
  <si>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</si>
  <si>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</si>
  <si>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</si>
  <si>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</si>
  <si>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</si>
  <si>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</si>
  <si>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</si>
  <si>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</si>
  <si>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</si>
  <si>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</si>
  <si>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</si>
  <si>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</si>
  <si>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</si>
  <si>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</si>
  <si>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</si>
  <si>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</si>
  <si>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</si>
  <si>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</si>
  <si>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</si>
  <si>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</si>
  <si>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</si>
  <si>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</si>
  <si>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</si>
  <si>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</si>
  <si>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</si>
  <si>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</si>
  <si>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</si>
  <si>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</si>
  <si>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</si>
  <si>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</si>
  <si>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</si>
  <si>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</si>
  <si>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</si>
  <si>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</si>
  <si>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</si>
  <si>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</si>
  <si>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</si>
  <si>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</si>
  <si>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</si>
  <si>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</si>
  <si>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</si>
  <si>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</si>
  <si>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</si>
  <si>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</si>
  <si>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</si>
  <si>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</si>
  <si>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</si>
  <si>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</si>
  <si>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</si>
  <si>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</si>
  <si>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</si>
  <si>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</si>
  <si>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</si>
  <si>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</si>
  <si>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</si>
  <si>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</si>
  <si>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</si>
  <si>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</si>
  <si>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</si>
  <si>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</si>
  <si>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</si>
  <si>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</si>
  <si>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</si>
  <si>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</si>
  <si>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</si>
  <si>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</si>
  <si>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</si>
  <si>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</si>
  <si>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</si>
  <si>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</si>
  <si>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</si>
  <si>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</si>
  <si>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</si>
  <si>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</si>
  <si>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</si>
  <si>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</si>
  <si>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</si>
  <si>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</si>
  <si>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</si>
  <si>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</si>
  <si>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</si>
  <si>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</si>
  <si>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</si>
  <si>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</si>
  <si>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</si>
  <si>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</si>
  <si>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</si>
  <si>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</si>
  <si>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</si>
  <si>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</si>
  <si>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</si>
  <si>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</si>
  <si>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</si>
  <si>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</si>
  <si>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</si>
  <si>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</si>
  <si>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</si>
  <si>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</si>
  <si>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</si>
  <si>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</si>
  <si>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</si>
  <si>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</si>
  <si>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</si>
  <si>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</si>
  <si>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</si>
  <si>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</si>
  <si>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</si>
  <si>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</si>
  <si>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</si>
  <si>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</si>
  <si>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</si>
  <si>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</si>
  <si>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</si>
  <si>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</si>
  <si>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</si>
  <si>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</si>
  <si>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</si>
  <si>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</si>
  <si>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</si>
  <si>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</si>
  <si>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</si>
  <si>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</si>
  <si>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</si>
  <si>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</si>
  <si>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</si>
  <si>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</si>
  <si>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</si>
  <si>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</si>
  <si>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</si>
  <si>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</si>
  <si>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</si>
  <si>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</si>
  <si>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</si>
  <si>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</si>
  <si>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</si>
  <si>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</si>
  <si>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</si>
  <si>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</si>
  <si>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</si>
  <si>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</si>
  <si>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</si>
  <si>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</si>
  <si>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</si>
  <si>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</si>
  <si>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</si>
  <si>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</si>
  <si>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</si>
  <si>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</si>
  <si>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</si>
  <si>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</si>
  <si>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</si>
  <si>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</si>
  <si>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</si>
  <si>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</si>
  <si>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</si>
  <si>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</si>
  <si>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</si>
  <si>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</si>
  <si>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</si>
  <si>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</si>
  <si>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</si>
  <si>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</si>
  <si>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</si>
  <si>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</si>
  <si>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</si>
  <si>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</si>
  <si>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</si>
  <si>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</si>
  <si>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</si>
  <si>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</si>
  <si>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</si>
  <si>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</si>
  <si>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</si>
  <si>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</si>
  <si>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</si>
  <si>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</si>
  <si>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</si>
  <si>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</si>
  <si>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</si>
  <si>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</si>
  <si>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</si>
  <si>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</si>
  <si>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</si>
  <si>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</si>
  <si>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</si>
  <si>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</si>
  <si>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</si>
  <si>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</si>
  <si>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</si>
  <si>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</si>
  <si>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</si>
  <si>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</si>
  <si>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</si>
  <si>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</si>
  <si>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</si>
  <si>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</si>
  <si>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</si>
  <si>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</si>
  <si>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</si>
  <si>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</si>
  <si>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</si>
  <si>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</si>
  <si>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</si>
  <si>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</si>
  <si>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</si>
  <si>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</si>
  <si>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</si>
  <si>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</si>
  <si>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</si>
  <si>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</si>
  <si>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</si>
  <si>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</si>
  <si>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</si>
  <si>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</si>
  <si>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</si>
  <si>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</si>
  <si>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</si>
  <si>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</si>
  <si>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</si>
  <si>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</si>
  <si>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</si>
  <si>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</si>
  <si>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</si>
  <si>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</si>
  <si>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</si>
  <si>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</si>
  <si>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</si>
  <si>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</si>
  <si>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</si>
  <si>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</si>
  <si>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</si>
  <si>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</si>
  <si>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</si>
  <si>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</si>
  <si>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</si>
  <si>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</si>
  <si>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</si>
  <si>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</si>
  <si>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</si>
  <si>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</si>
  <si>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</si>
  <si>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</si>
  <si>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</si>
  <si>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</si>
  <si>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</si>
  <si>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</si>
  <si>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</si>
  <si>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</si>
  <si>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</si>
  <si>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</si>
  <si>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</si>
  <si>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</si>
  <si>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</si>
  <si>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</si>
  <si>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</si>
  <si>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</si>
  <si>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</si>
  <si>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</si>
  <si>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</si>
  <si>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</si>
  <si>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</si>
  <si>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</si>
  <si>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</si>
  <si>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</si>
  <si>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</si>
  <si>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</si>
  <si>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</si>
  <si>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</si>
  <si>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</si>
  <si>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</si>
  <si>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</si>
  <si>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</si>
  <si>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</si>
  <si>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</si>
  <si>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</si>
  <si>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</si>
  <si>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</si>
  <si>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</si>
  <si>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</si>
  <si>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</si>
  <si>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</si>
  <si>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</si>
  <si>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</si>
  <si>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</si>
  <si>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</si>
  <si>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</si>
  <si>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</si>
  <si>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</si>
  <si>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</si>
  <si>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</si>
  <si>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</si>
  <si>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</si>
  <si>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</si>
  <si>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</si>
  <si>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</si>
  <si>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</si>
  <si>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</si>
  <si>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</si>
  <si>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</si>
  <si>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</si>
  <si>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</si>
  <si>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</si>
  <si>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</si>
  <si>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</si>
  <si>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</si>
  <si>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</si>
  <si>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</si>
  <si>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</si>
  <si>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</si>
  <si>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</si>
  <si>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</si>
  <si>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</si>
  <si>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</si>
  <si>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</si>
  <si>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</si>
  <si>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</si>
  <si>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</si>
  <si>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</si>
  <si>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</si>
  <si>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</si>
  <si>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</si>
  <si>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</si>
  <si>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</si>
  <si>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</si>
  <si>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</si>
  <si>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</si>
  <si>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</si>
  <si>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</si>
  <si>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</si>
  <si>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</si>
  <si>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</si>
  <si>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</si>
  <si>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</si>
  <si>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</si>
  <si>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</si>
  <si>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</si>
  <si>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</si>
  <si>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</si>
  <si>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</si>
  <si>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</si>
  <si>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</si>
  <si>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</si>
  <si>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</si>
  <si>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</si>
  <si>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</si>
  <si>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</si>
  <si>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</si>
  <si>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</si>
  <si>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</si>
  <si>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</si>
  <si>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</si>
  <si>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</si>
  <si>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</si>
  <si>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</si>
  <si>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</si>
  <si>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</si>
  <si>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</si>
  <si>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</si>
  <si>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</si>
  <si>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</si>
  <si>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</si>
  <si>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</si>
  <si>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</si>
  <si>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</si>
  <si>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</si>
  <si>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</si>
  <si>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</si>
  <si>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</si>
  <si>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</si>
  <si>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</si>
  <si>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</si>
  <si>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</si>
  <si>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</si>
  <si>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</si>
  <si>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</si>
  <si>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</si>
  <si>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</si>
  <si>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</si>
  <si>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</si>
  <si>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</si>
  <si>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</si>
  <si>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</si>
  <si>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</si>
  <si>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</si>
  <si>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</si>
  <si>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</si>
  <si>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</si>
  <si>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</si>
  <si>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</si>
  <si>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</si>
  <si>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</si>
  <si>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</si>
  <si>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</si>
  <si>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</si>
  <si>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</si>
  <si>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</si>
  <si>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</si>
  <si>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</si>
  <si>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</si>
  <si>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</si>
  <si>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</si>
  <si>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</si>
  <si>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</si>
  <si>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</si>
  <si>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</si>
  <si>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</si>
  <si>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</si>
  <si>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</si>
  <si>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</si>
  <si>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</si>
  <si>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</si>
  <si>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</si>
  <si>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</si>
  <si>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</si>
  <si>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</si>
  <si>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</si>
  <si>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</si>
  <si>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</si>
  <si>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</si>
  <si>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</si>
  <si>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</si>
  <si>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</si>
  <si>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</si>
  <si>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</si>
  <si>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</si>
  <si>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</si>
  <si>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</si>
  <si>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</si>
  <si>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</si>
  <si>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</si>
  <si>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</si>
  <si>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</si>
  <si>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</si>
  <si>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</si>
  <si>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</si>
  <si>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</si>
  <si>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</si>
  <si>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</si>
  <si>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</si>
  <si>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</si>
  <si>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</si>
  <si>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</si>
  <si>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</si>
  <si>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</si>
  <si>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</si>
  <si>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</si>
  <si>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</si>
  <si>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</si>
  <si>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</si>
  <si>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</si>
  <si>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</si>
  <si>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</si>
  <si>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</si>
  <si>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</si>
  <si>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</si>
  <si>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</si>
  <si>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</si>
  <si>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</si>
  <si>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</si>
  <si>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</si>
  <si>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</si>
  <si>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</si>
  <si>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</si>
  <si>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</si>
  <si>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</si>
  <si>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</si>
  <si>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</si>
  <si>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</si>
  <si>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</si>
  <si>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</si>
  <si>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</si>
  <si>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</si>
  <si>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</si>
  <si>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</si>
  <si>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</si>
  <si>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</si>
  <si>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</si>
  <si>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</si>
  <si>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</si>
  <si>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</si>
  <si>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</si>
  <si>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</si>
  <si>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</si>
  <si>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</si>
  <si>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</si>
  <si>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</si>
  <si>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</si>
  <si>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</si>
  <si>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</si>
  <si>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</si>
  <si>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</si>
  <si>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</si>
  <si>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</si>
  <si>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</si>
  <si>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</si>
  <si>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</si>
  <si>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</si>
  <si>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</si>
  <si>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</si>
  <si>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</si>
  <si>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</si>
  <si>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</si>
  <si>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</si>
  <si>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</si>
  <si>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</si>
  <si>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</si>
  <si>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</si>
  <si>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</si>
  <si>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</si>
  <si>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</si>
  <si>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</si>
  <si>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</si>
  <si>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</si>
  <si>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</si>
  <si>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</si>
  <si>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</si>
  <si>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</si>
  <si>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</si>
  <si>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</si>
  <si>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</si>
  <si>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</si>
  <si>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</si>
  <si>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</si>
  <si>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</si>
  <si>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</si>
  <si>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</si>
  <si>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</si>
  <si>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</si>
  <si>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</si>
  <si>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</si>
  <si>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</si>
  <si>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</si>
  <si>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</si>
  <si>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</si>
  <si>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</si>
  <si>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</si>
  <si>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</si>
  <si>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</si>
  <si>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</si>
  <si>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</si>
  <si>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</si>
  <si>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</si>
  <si>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</si>
  <si>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</si>
  <si>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</si>
  <si>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</si>
  <si>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</si>
  <si>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</si>
  <si>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</si>
  <si>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</si>
  <si>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</si>
  <si>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</si>
  <si>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</si>
  <si>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</si>
  <si>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</si>
  <si>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</si>
  <si>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</si>
  <si>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</si>
  <si>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</si>
  <si>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</si>
  <si>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</si>
  <si>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</si>
  <si>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</si>
  <si>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</si>
  <si>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</si>
  <si>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</si>
  <si>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</si>
  <si>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</si>
  <si>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</si>
  <si>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</si>
  <si>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</si>
  <si>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</si>
  <si>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</si>
  <si>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</si>
  <si>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</si>
  <si>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</si>
  <si>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</si>
  <si>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</si>
  <si>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</si>
  <si>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</si>
  <si>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</si>
  <si>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</si>
  <si>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</si>
  <si>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</si>
  <si>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</si>
  <si>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</si>
  <si>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</si>
  <si>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</si>
  <si>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</si>
  <si>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</si>
  <si>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</si>
  <si>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</si>
  <si>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</si>
  <si>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</si>
  <si>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</si>
  <si>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</si>
  <si>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</si>
  <si>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</si>
  <si>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</si>
  <si>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</si>
  <si>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</si>
  <si>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</si>
  <si>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</si>
  <si>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</si>
  <si>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</si>
  <si>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</si>
  <si>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</si>
  <si>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</si>
  <si>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</si>
  <si>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</si>
  <si>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</si>
  <si>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</si>
  <si>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</si>
  <si>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</si>
  <si>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</si>
  <si>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</si>
  <si>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</si>
  <si>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</si>
  <si>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</si>
  <si>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</si>
  <si>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</si>
  <si>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</si>
  <si>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</si>
  <si>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</si>
  <si>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</si>
  <si>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</si>
  <si>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</si>
  <si>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</si>
  <si>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</si>
  <si>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</si>
  <si>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</si>
  <si>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</si>
  <si>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</si>
  <si>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</si>
  <si>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</si>
  <si>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</si>
  <si>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</si>
  <si>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</si>
  <si>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</si>
  <si>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</si>
  <si>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</si>
  <si>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</si>
  <si>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</si>
  <si>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</si>
  <si>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</si>
  <si>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</si>
  <si>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</si>
  <si>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</si>
  <si>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</si>
  <si>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</si>
  <si>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</si>
  <si>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</si>
  <si>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</si>
  <si>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</si>
  <si>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</si>
  <si>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</si>
  <si>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</si>
  <si>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</si>
  <si>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</si>
  <si>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</si>
  <si>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</si>
  <si>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</si>
  <si>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</si>
  <si>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</si>
  <si>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</si>
  <si>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</si>
  <si>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</si>
  <si>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</si>
  <si>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</si>
  <si>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</si>
  <si>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</si>
  <si>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</si>
  <si>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</si>
  <si>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</si>
  <si>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</si>
  <si>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</si>
  <si>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</si>
  <si>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</si>
  <si>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</si>
  <si>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</si>
  <si>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</si>
  <si>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</si>
  <si>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</si>
  <si>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</si>
  <si>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</si>
  <si>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</si>
  <si>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</si>
  <si>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</si>
  <si>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</si>
  <si>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</si>
  <si>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</si>
  <si>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</si>
  <si>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</si>
  <si>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</si>
  <si>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</si>
  <si>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</si>
  <si>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</si>
  <si>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</si>
  <si>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</si>
  <si>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</si>
  <si>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</si>
  <si>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</si>
  <si>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</si>
  <si>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</si>
  <si>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</si>
  <si>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</si>
  <si>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</si>
  <si>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</si>
  <si>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</si>
  <si>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</si>
  <si>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</si>
  <si>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</si>
  <si>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</si>
  <si>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</si>
  <si>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</si>
  <si>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</si>
  <si>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</si>
  <si>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</si>
  <si>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</si>
  <si>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</si>
  <si>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</si>
  <si>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</si>
  <si>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</si>
  <si>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</si>
  <si>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</si>
  <si>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</si>
  <si>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</si>
  <si>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</si>
  <si>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</si>
  <si>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</si>
  <si>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</si>
  <si>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</si>
  <si>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</si>
  <si>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</si>
  <si>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</si>
  <si>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</si>
  <si>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</si>
  <si>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</si>
  <si>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</si>
  <si>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</si>
  <si>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</si>
  <si>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</si>
  <si>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</si>
  <si>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</si>
  <si>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</si>
  <si>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</si>
  <si>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</si>
  <si>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</si>
  <si>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</si>
  <si>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</si>
  <si>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</si>
  <si>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</si>
  <si>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</si>
  <si>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</si>
  <si>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</si>
  <si>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</si>
  <si>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</si>
  <si>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</si>
  <si>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</si>
  <si>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</si>
  <si>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</si>
  <si>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</si>
  <si>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</si>
  <si>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</si>
  <si>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</si>
  <si>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</si>
  <si>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</si>
  <si>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</si>
  <si>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</si>
  <si>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</si>
  <si>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</si>
  <si>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</si>
  <si>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</si>
  <si>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</si>
  <si>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</si>
  <si>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</si>
  <si>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</si>
  <si>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</si>
  <si>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</si>
  <si>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</si>
  <si>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</si>
  <si>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</si>
  <si>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</si>
  <si>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</si>
  <si>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</si>
  <si>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</si>
  <si>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</si>
  <si>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</si>
  <si>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</si>
  <si>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</si>
  <si>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</si>
  <si>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</si>
  <si>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</si>
  <si>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</si>
  <si>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</si>
  <si>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</si>
  <si>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</si>
  <si>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</si>
  <si>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</si>
  <si>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</si>
  <si>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</si>
  <si>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</si>
  <si>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</si>
  <si>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</si>
  <si>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</si>
  <si>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</si>
  <si>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</si>
  <si>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</si>
  <si>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</si>
  <si>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</si>
  <si>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</si>
  <si>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</si>
  <si>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</si>
  <si>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</si>
  <si>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</si>
  <si>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</si>
  <si>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</si>
  <si>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</si>
  <si>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</si>
  <si>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</si>
  <si>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</si>
  <si>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</si>
  <si>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</si>
  <si>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</si>
  <si>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</si>
  <si>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</si>
  <si>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</si>
  <si>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</si>
  <si>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</si>
  <si>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</si>
  <si>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</si>
  <si>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</si>
  <si>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</si>
  <si>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</si>
  <si>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</si>
  <si>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</si>
  <si>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</si>
  <si>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</si>
  <si>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</si>
  <si>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</si>
  <si>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</si>
  <si>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</si>
  <si>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</si>
  <si>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</si>
  <si>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</si>
  <si>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</si>
  <si>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</si>
  <si>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</si>
  <si>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</si>
  <si>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</si>
  <si>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</si>
  <si>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</si>
  <si>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</si>
  <si>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</si>
  <si>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</si>
  <si>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</si>
  <si>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</si>
  <si>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</si>
  <si>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</si>
  <si>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</si>
  <si>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</si>
  <si>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</si>
  <si>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</si>
  <si>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</si>
  <si>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</si>
  <si>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</si>
  <si>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</si>
  <si>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</si>
  <si>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</si>
  <si>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</si>
  <si>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</si>
  <si>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</si>
  <si>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</si>
  <si>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</si>
  <si>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</si>
  <si>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</si>
  <si>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</si>
  <si>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</si>
  <si>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</si>
  <si>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</si>
  <si>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</si>
  <si>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</si>
  <si>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</si>
  <si>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</si>
  <si>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</si>
  <si>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</si>
  <si>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</si>
  <si>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</si>
  <si>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</si>
  <si>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</si>
  <si>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</si>
  <si>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</si>
  <si>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</si>
  <si>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</si>
  <si>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</si>
  <si>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</si>
  <si>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</si>
  <si>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</si>
  <si>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</si>
  <si>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</si>
  <si>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</si>
  <si>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</si>
  <si>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</si>
  <si>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</si>
  <si>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</si>
  <si>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</si>
  <si>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</si>
  <si>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</si>
  <si>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</si>
  <si>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</si>
  <si>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</si>
  <si>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</si>
  <si>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</si>
  <si>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</si>
  <si>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</si>
  <si>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</si>
  <si>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</si>
  <si>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</si>
  <si>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</si>
  <si>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</si>
  <si>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</si>
  <si>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</si>
  <si>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</si>
  <si>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</si>
  <si>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</si>
  <si>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</si>
  <si>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</si>
  <si>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</si>
  <si>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</si>
  <si>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</si>
  <si>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</si>
  <si>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</si>
  <si>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</si>
  <si>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</si>
  <si>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</si>
  <si>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</si>
  <si>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</si>
  <si>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</si>
  <si>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</si>
  <si>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</si>
  <si>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</si>
  <si>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</si>
  <si>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</si>
  <si>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</si>
  <si>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</si>
  <si>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</si>
  <si>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</si>
  <si>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</si>
  <si>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</si>
  <si>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</si>
  <si>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</si>
  <si>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</si>
  <si>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</si>
  <si>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</si>
  <si>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</si>
  <si>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</si>
  <si>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</si>
  <si>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</si>
  <si>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</si>
  <si>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</si>
  <si>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</si>
  <si>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</si>
  <si>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</si>
  <si>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</si>
  <si>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</si>
  <si>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</si>
  <si>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</si>
  <si>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</si>
  <si>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</si>
  <si>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</si>
  <si>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</si>
  <si>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</si>
  <si>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</si>
  <si>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</si>
  <si>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</si>
  <si>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</si>
  <si>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</si>
  <si>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</si>
  <si>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</si>
  <si>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</si>
  <si>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</si>
  <si>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</si>
  <si>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</si>
  <si>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</si>
  <si>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</si>
  <si>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</si>
  <si>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</si>
  <si>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</si>
  <si>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</si>
  <si>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</si>
  <si>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</si>
  <si>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</si>
  <si>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</si>
  <si>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</si>
  <si>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</si>
  <si>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</si>
  <si>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</si>
  <si>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</si>
  <si>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</si>
  <si>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</si>
  <si>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</si>
  <si>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</si>
  <si>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</si>
  <si>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</si>
  <si>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</si>
  <si>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</si>
  <si>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</si>
  <si>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</si>
  <si>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</si>
  <si>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</si>
  <si>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</si>
  <si>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</si>
  <si>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</si>
  <si>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</si>
  <si>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</si>
  <si>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</si>
  <si>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</si>
  <si>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</si>
  <si>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</si>
  <si>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</si>
  <si>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</si>
  <si>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</si>
  <si>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</si>
  <si>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</si>
  <si>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</si>
  <si>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</si>
  <si>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</si>
  <si>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</si>
  <si>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</si>
  <si>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</si>
  <si>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</si>
  <si>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</si>
  <si>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</si>
  <si>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</si>
  <si>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</si>
  <si>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</si>
  <si>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</si>
  <si>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</si>
  <si>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</si>
  <si>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</si>
  <si>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</si>
  <si>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</si>
  <si>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</si>
  <si>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</si>
  <si>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</si>
  <si>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</si>
  <si>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</si>
  <si>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</si>
  <si>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</si>
  <si>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</si>
  <si>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</si>
  <si>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</si>
  <si>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</si>
  <si>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</si>
  <si>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</si>
  <si>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</si>
  <si>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</si>
  <si>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</si>
  <si>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</si>
  <si>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</si>
  <si>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</si>
  <si>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</si>
  <si>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</si>
  <si>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</si>
  <si>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</si>
  <si>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</si>
  <si>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</si>
  <si>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</si>
  <si>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</si>
  <si>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</si>
  <si>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</si>
  <si>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</si>
  <si>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</si>
  <si>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</si>
  <si>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</si>
  <si>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</si>
  <si>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</si>
  <si>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</si>
  <si>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</si>
  <si>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</si>
  <si>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</si>
  <si>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</si>
  <si>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</si>
  <si>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</si>
  <si>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</si>
  <si>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</si>
  <si>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</si>
  <si>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</si>
  <si>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</si>
  <si>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</si>
  <si>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</si>
  <si>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</si>
  <si>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</si>
  <si>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</si>
  <si>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</si>
  <si>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</si>
  <si>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</si>
  <si>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</si>
  <si>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</si>
  <si>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</si>
  <si>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</si>
  <si>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</si>
  <si>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</si>
  <si>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</si>
  <si>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</si>
  <si>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</si>
  <si>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</si>
  <si>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</si>
  <si>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</si>
  <si>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</si>
  <si>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</si>
  <si>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</si>
  <si>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</si>
  <si>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</si>
  <si>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</si>
  <si>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</si>
  <si>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</si>
  <si>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</si>
  <si>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</si>
  <si>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</si>
  <si>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</si>
  <si>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</si>
  <si>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</si>
  <si>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</si>
  <si>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</si>
  <si>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</si>
  <si>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</si>
  <si>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</si>
  <si>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</si>
  <si>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</si>
  <si>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</si>
  <si>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</si>
  <si>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</si>
  <si>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</si>
  <si>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</si>
  <si>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</si>
  <si>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</si>
  <si>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</si>
  <si>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</si>
  <si>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</si>
  <si>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</si>
  <si>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</si>
  <si>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</si>
  <si>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</si>
  <si>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</si>
  <si>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</si>
  <si>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</si>
  <si>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</si>
  <si>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</si>
  <si>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</si>
  <si>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</si>
  <si>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</si>
  <si>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</si>
  <si>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</si>
  <si>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</si>
  <si>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</si>
  <si>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</si>
  <si>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</si>
  <si>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</si>
  <si>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</si>
  <si>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</si>
  <si>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</si>
  <si>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</si>
  <si>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</si>
  <si>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</si>
  <si>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</si>
  <si>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</si>
  <si>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</si>
  <si>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</si>
  <si>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</si>
  <si>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</si>
  <si>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</si>
  <si>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</si>
  <si>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</si>
  <si>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</si>
  <si>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</si>
  <si>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</si>
  <si>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</si>
  <si>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</si>
  <si>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</si>
  <si>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</si>
  <si>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</si>
  <si>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</si>
  <si>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</si>
  <si>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</si>
  <si>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</si>
  <si>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</si>
  <si>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</si>
  <si>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</si>
  <si>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</si>
  <si>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</si>
  <si>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</si>
  <si>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</si>
  <si>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</si>
  <si>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</si>
  <si>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</si>
  <si>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</si>
  <si>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</si>
  <si>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</si>
  <si>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</si>
  <si>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</si>
  <si>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</si>
  <si>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</si>
  <si>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</si>
  <si>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</si>
  <si>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</si>
  <si>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</si>
  <si>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</si>
  <si>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</si>
  <si>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</si>
  <si>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</si>
  <si>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</si>
  <si>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</si>
  <si>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</si>
  <si>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</si>
  <si>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</si>
  <si>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</si>
  <si>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</si>
  <si>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</si>
  <si>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</si>
  <si>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</si>
  <si>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</si>
  <si>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</si>
  <si>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</si>
  <si>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</si>
  <si>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</si>
  <si>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</si>
  <si>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</si>
  <si>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</si>
  <si>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</si>
  <si>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</si>
  <si>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</si>
  <si>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</si>
  <si>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</si>
  <si>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</si>
  <si>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</si>
  <si>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</si>
  <si>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</si>
  <si>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</si>
  <si>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</si>
  <si>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</si>
  <si>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</si>
  <si>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</si>
  <si>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</si>
  <si>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</si>
  <si>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</si>
  <si>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</si>
  <si>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</si>
  <si>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</si>
  <si>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</si>
  <si>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</si>
  <si>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</si>
  <si>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</si>
  <si>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</si>
  <si>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</si>
  <si>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</si>
  <si>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</si>
  <si>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</si>
  <si>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</si>
  <si>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</si>
  <si>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</si>
  <si>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</si>
  <si>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</si>
  <si>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</si>
  <si>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</si>
  <si>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</si>
  <si>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</si>
  <si>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</si>
  <si>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</si>
  <si>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</si>
  <si>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</si>
  <si>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</si>
  <si>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</si>
  <si>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</si>
  <si>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</si>
  <si>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</si>
  <si>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</si>
  <si>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</si>
  <si>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</si>
  <si>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</si>
  <si>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</si>
  <si>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</si>
  <si>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</si>
  <si>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</si>
  <si>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</si>
  <si>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</si>
  <si>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</si>
  <si>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</si>
  <si>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</si>
  <si>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</si>
  <si>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</si>
  <si>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</si>
  <si>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</si>
  <si>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</si>
  <si>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</si>
  <si>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</si>
  <si>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</si>
  <si>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</si>
  <si>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</si>
  <si>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</si>
  <si>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</si>
  <si>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</si>
  <si>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</si>
  <si>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</si>
  <si>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</si>
  <si>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</si>
  <si>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</si>
  <si>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</si>
  <si>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</si>
  <si>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</si>
  <si>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</si>
  <si>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</si>
  <si>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</si>
  <si>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</si>
  <si>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</si>
  <si>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</si>
  <si>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</si>
  <si>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</si>
  <si>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</si>
  <si>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</si>
  <si>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</si>
  <si>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</si>
  <si>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</si>
  <si>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</si>
  <si>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</si>
  <si>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</si>
  <si>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</si>
  <si>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</si>
  <si>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</si>
  <si>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</si>
  <si>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</si>
  <si>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</si>
  <si>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</si>
  <si>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</si>
  <si>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</si>
  <si>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</si>
  <si>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</si>
  <si>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</si>
  <si>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</si>
  <si>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</si>
  <si>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</si>
  <si>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</si>
  <si>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</si>
  <si>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</si>
  <si>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</si>
  <si>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</si>
  <si>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</si>
  <si>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</si>
  <si>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</si>
  <si>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</si>
  <si>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</si>
  <si>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</si>
  <si>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</si>
  <si>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</si>
  <si>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</si>
  <si>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</si>
  <si>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</si>
  <si>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</si>
  <si>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</si>
  <si>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</si>
  <si>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</si>
  <si>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</si>
  <si>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</si>
  <si>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</si>
  <si>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</si>
  <si>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</si>
  <si>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</si>
  <si>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</si>
  <si>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</si>
  <si>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</si>
  <si>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</si>
  <si>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</si>
  <si>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</si>
  <si>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</si>
  <si>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</si>
  <si>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</si>
  <si>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</si>
  <si>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</si>
  <si>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</si>
  <si>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</si>
  <si>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</si>
  <si>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</si>
  <si>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</si>
  <si>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</si>
  <si>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</si>
  <si>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</si>
  <si>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</si>
  <si>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</si>
  <si>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</si>
  <si>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</si>
  <si>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</si>
  <si>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</si>
  <si>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</si>
  <si>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</si>
  <si>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</si>
  <si>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</si>
  <si>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</si>
  <si>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</si>
  <si>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</si>
  <si>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</si>
  <si>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</si>
  <si>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</si>
  <si>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</si>
  <si>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</si>
  <si>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</si>
  <si>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</si>
  <si>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</si>
  <si>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</si>
  <si>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</si>
  <si>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</si>
  <si>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</si>
  <si>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</si>
  <si>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</si>
  <si>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</si>
  <si>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</si>
  <si>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</si>
  <si>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</si>
  <si>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</si>
  <si>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</si>
  <si>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</si>
  <si>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</si>
  <si>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</si>
  <si>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</si>
  <si>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</si>
  <si>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</si>
  <si>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</si>
  <si>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</si>
  <si>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</si>
  <si>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</si>
  <si>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</si>
  <si>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</si>
  <si>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</si>
  <si>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</si>
  <si>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</si>
  <si>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</si>
  <si>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</si>
  <si>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</si>
  <si>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</si>
  <si>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</si>
  <si>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</si>
  <si>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</si>
  <si>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</si>
  <si>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</si>
  <si>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</si>
  <si>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</si>
  <si>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</si>
  <si>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</si>
  <si>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</si>
  <si>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</si>
  <si>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</si>
  <si>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</si>
  <si>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</si>
  <si>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</si>
  <si>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</si>
  <si>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</si>
  <si>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</si>
  <si>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</si>
  <si>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</si>
  <si>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</si>
  <si>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</si>
  <si>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</si>
  <si>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</si>
  <si>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</si>
  <si>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</si>
  <si>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</si>
  <si>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</si>
  <si>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</si>
  <si>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</si>
  <si>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</si>
  <si>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</si>
  <si>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</si>
  <si>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</si>
  <si>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</si>
  <si>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</si>
  <si>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</si>
  <si>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</si>
  <si>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</si>
  <si>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</si>
  <si>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</si>
  <si>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</si>
  <si>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</si>
  <si>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</si>
  <si>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</si>
  <si>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</si>
  <si>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</si>
  <si>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</si>
  <si>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</si>
  <si>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</si>
  <si>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</si>
  <si>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</si>
  <si>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</si>
  <si>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</si>
  <si>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</si>
  <si>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</si>
  <si>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</si>
  <si>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</si>
  <si>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</si>
  <si>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</si>
  <si>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</si>
  <si>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</si>
  <si>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</si>
  <si>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</si>
  <si>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</si>
  <si>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</si>
  <si>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</si>
  <si>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</si>
  <si>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</si>
  <si>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</si>
  <si>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</si>
  <si>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</si>
  <si>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</si>
  <si>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</si>
  <si>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</si>
  <si>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</si>
  <si>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</si>
  <si>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</si>
  <si>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</si>
  <si>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</si>
  <si>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</si>
  <si>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</si>
  <si>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</si>
  <si>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</si>
  <si>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</si>
  <si>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</si>
  <si>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</si>
  <si>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</si>
  <si>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</si>
  <si>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</si>
  <si>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</si>
  <si>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</si>
  <si>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</si>
  <si>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</si>
  <si>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</si>
  <si>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</si>
  <si>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</si>
  <si>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</si>
  <si>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</si>
  <si>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</si>
  <si>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</si>
  <si>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</si>
  <si>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</si>
  <si>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</si>
  <si>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</si>
  <si>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</si>
  <si>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</si>
  <si>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</si>
  <si>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</si>
  <si>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</si>
  <si>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</si>
  <si>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</si>
  <si>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</si>
  <si>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</si>
  <si>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</si>
  <si>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</si>
  <si>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</si>
  <si>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</si>
  <si>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</si>
  <si>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</si>
  <si>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</si>
  <si>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</si>
  <si>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</si>
  <si>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</si>
  <si>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</si>
  <si>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</si>
  <si>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</si>
  <si>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</si>
  <si>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</si>
  <si>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</si>
  <si>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</si>
  <si>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</si>
  <si>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</si>
  <si>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</si>
  <si>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</si>
  <si>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</si>
  <si>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</si>
  <si>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</si>
  <si>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</si>
  <si>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</si>
  <si>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</si>
  <si>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</si>
  <si>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</si>
  <si>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</si>
  <si>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</si>
  <si>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</si>
  <si>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</si>
  <si>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</si>
  <si>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</si>
  <si>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</si>
  <si>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</si>
  <si>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</si>
  <si>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</si>
  <si>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</si>
  <si>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</si>
  <si>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</si>
  <si>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</si>
  <si>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</si>
  <si>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</si>
  <si>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</si>
  <si>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</si>
  <si>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</si>
  <si>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</si>
  <si>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</si>
  <si>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</si>
  <si>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</si>
  <si>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</si>
  <si>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</si>
  <si>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</si>
  <si>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</si>
  <si>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</si>
  <si>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</si>
  <si>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</si>
  <si>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</si>
  <si>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</si>
  <si>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</si>
  <si>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</si>
  <si>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</si>
  <si>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</si>
  <si>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</si>
  <si>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</si>
  <si>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</si>
  <si>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</si>
  <si>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</si>
  <si>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</si>
  <si>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</si>
  <si>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</si>
  <si>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</si>
  <si>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</si>
  <si>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</si>
  <si>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</si>
  <si>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</si>
  <si>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</si>
  <si>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</si>
  <si>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</si>
  <si>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</si>
  <si>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</si>
  <si>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</si>
  <si>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</si>
  <si>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</si>
  <si>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</si>
  <si>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</si>
  <si>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</si>
  <si>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</si>
  <si>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</si>
  <si>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</si>
  <si>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</si>
  <si>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</si>
  <si>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</si>
  <si>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</si>
  <si>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</si>
  <si>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</si>
  <si>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</si>
  <si>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</si>
  <si>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</si>
  <si>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</si>
  <si>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</si>
  <si>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</si>
  <si>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</si>
  <si>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</si>
  <si>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</si>
  <si>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</si>
  <si>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</si>
  <si>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</si>
  <si>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</si>
  <si>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</si>
  <si>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</si>
  <si>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</si>
  <si>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</si>
  <si>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</si>
  <si>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</si>
  <si>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</si>
  <si>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</si>
  <si>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</si>
  <si>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</si>
  <si>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</si>
  <si>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</si>
  <si>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</si>
  <si>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</si>
  <si>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</si>
  <si>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</si>
  <si>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</si>
  <si>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</si>
  <si>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</si>
  <si>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</si>
  <si>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</si>
  <si>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</si>
  <si>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</si>
  <si>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</si>
  <si>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</si>
  <si>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</si>
  <si>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</si>
  <si>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</si>
  <si>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</si>
  <si>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</si>
  <si>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</si>
  <si>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</si>
  <si>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</si>
  <si>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</si>
  <si>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</si>
  <si>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</si>
  <si>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</si>
  <si>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</si>
  <si>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</si>
  <si>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</si>
  <si>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</si>
  <si>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</si>
  <si>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</si>
  <si>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</si>
  <si>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</si>
  <si>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</si>
  <si>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</si>
  <si>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</si>
  <si>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</si>
  <si>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</si>
  <si>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</si>
  <si>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</si>
  <si>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</si>
  <si>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</si>
  <si>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</si>
  <si>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</si>
  <si>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</si>
  <si>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</si>
  <si>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</si>
  <si>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</si>
  <si>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</si>
  <si>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</si>
  <si>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</si>
  <si>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</si>
  <si>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</si>
  <si>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</si>
  <si>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</si>
  <si>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</si>
  <si>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</si>
  <si>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</si>
  <si>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</si>
  <si>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</si>
  <si>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</si>
  <si>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</si>
  <si>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</si>
  <si>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</si>
  <si>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</si>
  <si>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</si>
  <si>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</si>
  <si>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</si>
  <si>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</si>
  <si>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</si>
  <si>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</si>
  <si>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</si>
  <si>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</si>
  <si>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</si>
  <si>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</si>
  <si>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</si>
  <si>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</si>
  <si>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</si>
  <si>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</si>
  <si>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</si>
  <si>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</si>
  <si>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</si>
  <si>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</si>
  <si>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</si>
  <si>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</si>
  <si>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</si>
  <si>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</si>
  <si>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</si>
  <si>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</si>
  <si>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</si>
  <si>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</si>
  <si>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</si>
  <si>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</si>
  <si>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</si>
  <si>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</si>
  <si>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</si>
  <si>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</si>
  <si>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</si>
  <si>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</si>
  <si>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</si>
  <si>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</si>
  <si>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</si>
  <si>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</si>
  <si>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</si>
  <si>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</si>
  <si>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</si>
  <si>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</si>
  <si>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</si>
  <si>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</si>
  <si>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</si>
  <si>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</si>
  <si>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</si>
  <si>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</si>
  <si>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</si>
  <si>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</si>
  <si>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</si>
  <si>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</si>
  <si>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</si>
  <si>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</si>
  <si>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</si>
  <si>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</si>
  <si>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</si>
  <si>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</si>
  <si>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</si>
  <si>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</si>
  <si>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</si>
  <si>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</si>
  <si>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</si>
  <si>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</si>
  <si>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</si>
  <si>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</si>
  <si>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</si>
  <si>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</si>
  <si>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</si>
  <si>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</si>
  <si>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</si>
  <si>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</si>
  <si>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</si>
  <si>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</si>
  <si>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</si>
  <si>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</si>
  <si>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</si>
  <si>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</si>
  <si>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</si>
  <si>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</si>
  <si>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</si>
  <si>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</si>
  <si>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</si>
  <si>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</si>
  <si>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</si>
  <si>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</si>
  <si>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</si>
  <si>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</si>
  <si>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</si>
  <si>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</si>
  <si>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</si>
  <si>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</si>
  <si>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</si>
  <si>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</si>
  <si>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</si>
  <si>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</si>
  <si>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</si>
  <si>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</si>
  <si>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</si>
  <si>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</si>
  <si>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</si>
  <si>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</si>
  <si>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</si>
  <si>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</si>
  <si>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</si>
  <si>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</si>
  <si>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</si>
  <si>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</si>
  <si>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</si>
  <si>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</si>
  <si>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</si>
  <si>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</si>
  <si>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</si>
  <si>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</si>
  <si>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</si>
  <si>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</si>
  <si>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</si>
  <si>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</si>
  <si>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</si>
  <si>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</si>
  <si>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</si>
  <si>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</si>
  <si>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</si>
  <si>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</si>
  <si>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</si>
  <si>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</si>
  <si>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</si>
  <si>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</si>
  <si>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</si>
  <si>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</si>
  <si>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</si>
  <si>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</si>
  <si>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</si>
  <si>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</si>
  <si>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</si>
  <si>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</si>
  <si>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</si>
  <si>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</si>
  <si>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</si>
  <si>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</si>
  <si>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</si>
  <si>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</si>
  <si>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</si>
  <si>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</si>
  <si>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</si>
  <si>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</si>
  <si>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</si>
  <si>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</si>
  <si>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</si>
  <si>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</si>
  <si>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</si>
  <si>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</si>
  <si>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</si>
  <si>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</si>
  <si>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</si>
  <si>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</si>
  <si>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</si>
  <si>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</si>
  <si>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</si>
  <si>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</si>
  <si>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</si>
  <si>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</si>
  <si>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</si>
  <si>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</si>
  <si>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</si>
  <si>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</si>
  <si>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</si>
  <si>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</si>
  <si>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</si>
  <si>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</si>
  <si>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</si>
  <si>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</si>
  <si>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</si>
  <si>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</si>
  <si>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</si>
  <si>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</si>
  <si>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</si>
  <si>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</si>
  <si>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</si>
  <si>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</si>
  <si>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</si>
  <si>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</si>
  <si>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</si>
  <si>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</si>
  <si>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</si>
  <si>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</si>
  <si>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</si>
  <si>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</si>
  <si>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</si>
  <si>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</si>
  <si>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</si>
  <si>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</si>
  <si>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</si>
  <si>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</si>
  <si>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</si>
  <si>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</si>
  <si>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</si>
  <si>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</si>
  <si>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</si>
  <si>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</si>
  <si>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</si>
  <si>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</si>
  <si>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</si>
  <si>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</si>
  <si>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</si>
  <si>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</si>
  <si>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</si>
  <si>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</si>
  <si>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</si>
  <si>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</si>
  <si>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</si>
  <si>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</si>
  <si>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</si>
  <si>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</si>
  <si>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</si>
  <si>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</si>
  <si>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</si>
  <si>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</si>
  <si>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</si>
  <si>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</si>
  <si>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</si>
  <si>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</si>
  <si>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</si>
  <si>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</si>
  <si>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</si>
  <si>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</si>
  <si>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</si>
  <si>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</si>
  <si>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</si>
  <si>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</si>
  <si>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</si>
  <si>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</si>
  <si>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</si>
  <si>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</si>
  <si>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</si>
  <si>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</si>
  <si>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</si>
  <si>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</si>
  <si>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</si>
  <si>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</si>
  <si>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</si>
  <si>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</si>
  <si>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</si>
  <si>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</si>
  <si>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</si>
  <si>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</si>
  <si>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</si>
  <si>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</si>
  <si>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</si>
  <si>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</si>
  <si>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</si>
  <si>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</si>
  <si>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</si>
  <si>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</si>
  <si>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</si>
  <si>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</si>
  <si>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</si>
  <si>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</si>
  <si>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</si>
  <si>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</si>
  <si>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</si>
  <si>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</si>
  <si>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</si>
  <si>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</si>
  <si>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</si>
  <si>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</si>
  <si>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</si>
  <si>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</si>
  <si>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</si>
  <si>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</si>
  <si>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</si>
  <si>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</si>
  <si>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</si>
  <si>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</si>
  <si>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</si>
  <si>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</si>
  <si>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</si>
  <si>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</si>
  <si>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</si>
  <si>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</si>
  <si>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</si>
  <si>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</si>
  <si>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</si>
  <si>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</si>
  <si>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</si>
  <si>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</si>
  <si>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</si>
  <si>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</si>
  <si>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</si>
  <si>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</si>
  <si>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</si>
  <si>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</si>
  <si>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</si>
  <si>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</si>
  <si>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</si>
  <si>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</si>
  <si>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</si>
  <si>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</si>
  <si>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</si>
  <si>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</si>
  <si>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</si>
  <si>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</si>
  <si>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</si>
  <si>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</si>
  <si>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</si>
  <si>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</si>
  <si>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</si>
  <si>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</si>
  <si>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</si>
  <si>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</si>
  <si>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</si>
  <si>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</si>
  <si>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</si>
  <si>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</si>
  <si>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</si>
  <si>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</si>
  <si>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</si>
  <si>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</si>
  <si>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</si>
  <si>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</si>
  <si>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</si>
  <si>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</si>
  <si>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</si>
  <si>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</si>
  <si>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</si>
  <si>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</si>
  <si>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</si>
  <si>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</si>
  <si>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</si>
  <si>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</si>
  <si>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</si>
  <si>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</si>
  <si>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</si>
  <si>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</si>
  <si>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</si>
  <si>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</si>
  <si>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</si>
  <si>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</si>
  <si>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</si>
  <si>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</si>
  <si>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</si>
  <si>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</si>
  <si>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</si>
  <si>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</si>
  <si>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</si>
  <si>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</si>
  <si>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</si>
  <si>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</si>
  <si>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</si>
  <si>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</si>
  <si>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</si>
  <si>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</si>
  <si>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</si>
  <si>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</si>
  <si>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</si>
  <si>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</si>
  <si>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</si>
  <si>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</si>
  <si>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</si>
  <si>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</si>
  <si>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</si>
  <si>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</si>
  <si>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</si>
  <si>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</si>
  <si>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</si>
  <si>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</si>
  <si>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</si>
  <si>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</si>
  <si>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</si>
  <si>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</si>
  <si>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</si>
  <si>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</si>
  <si>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</si>
  <si>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</si>
  <si>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</si>
  <si>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</si>
  <si>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</si>
  <si>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</si>
  <si>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</si>
  <si>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</si>
  <si>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</si>
  <si>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</si>
  <si>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</si>
  <si>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</si>
  <si>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</si>
  <si>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</si>
  <si>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</si>
  <si>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</si>
  <si>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</si>
  <si>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</si>
  <si>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</si>
  <si>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</si>
  <si>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</si>
  <si>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</si>
  <si>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</si>
  <si>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</si>
  <si>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</si>
  <si>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</si>
  <si>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</si>
  <si>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</si>
  <si>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</si>
  <si>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</si>
  <si>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</si>
  <si>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</si>
  <si>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</si>
  <si>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</si>
  <si>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</si>
  <si>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</si>
  <si>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</si>
  <si>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</si>
  <si>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</si>
  <si>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</si>
  <si>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</si>
  <si>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</si>
  <si>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</si>
  <si>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</si>
  <si>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</si>
  <si>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</si>
  <si>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</si>
  <si>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</si>
  <si>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</si>
  <si>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</si>
  <si>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</si>
  <si>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</si>
  <si>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</si>
  <si>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</si>
  <si>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</si>
  <si>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</si>
  <si>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</si>
  <si>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</si>
  <si>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</si>
  <si>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</si>
  <si>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</si>
  <si>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</si>
  <si>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</si>
  <si>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</si>
  <si>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</si>
  <si>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</si>
  <si>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</si>
  <si>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</si>
  <si>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</si>
  <si>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</si>
  <si>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</si>
  <si>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</si>
  <si>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</si>
  <si>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</si>
  <si>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</si>
  <si>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</si>
  <si>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</si>
  <si>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</si>
  <si>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</si>
  <si>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</si>
  <si>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</si>
  <si>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</si>
  <si>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</si>
  <si>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</si>
  <si>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</si>
  <si>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</si>
  <si>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</si>
  <si>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</si>
  <si>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</si>
  <si>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</si>
  <si>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</si>
  <si>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</si>
  <si>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</si>
  <si>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</si>
  <si>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</si>
  <si>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</si>
  <si>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</si>
  <si>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</si>
  <si>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</si>
  <si>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</si>
  <si>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</si>
  <si>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</si>
  <si>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</si>
  <si>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</si>
  <si>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</si>
  <si>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</si>
  <si>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</si>
  <si>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</si>
  <si>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</si>
  <si>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</si>
  <si>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</si>
  <si>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</si>
  <si>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</si>
  <si>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</si>
  <si>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</si>
  <si>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</si>
  <si>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</si>
  <si>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</si>
  <si>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</si>
  <si>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</si>
  <si>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</si>
  <si>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</si>
  <si>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</si>
  <si>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</si>
  <si>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</si>
  <si>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</si>
  <si>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</si>
  <si>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</si>
  <si>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</si>
  <si>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</si>
  <si>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</si>
  <si>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</si>
  <si>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</si>
  <si>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</si>
  <si>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</si>
  <si>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</si>
  <si>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</si>
  <si>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</si>
  <si>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</si>
  <si>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</si>
  <si>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</si>
  <si>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</si>
  <si>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</si>
  <si>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</si>
  <si>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</si>
  <si>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</si>
  <si>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</si>
  <si>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</si>
  <si>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</si>
  <si>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</si>
  <si>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</si>
  <si>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</si>
  <si>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</si>
  <si>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</si>
  <si>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</si>
  <si>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</si>
  <si>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</si>
  <si>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</si>
  <si>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</si>
  <si>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</si>
  <si>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</si>
  <si>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</si>
  <si>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</si>
  <si>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</si>
  <si>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</si>
  <si>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</si>
  <si>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</si>
  <si>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</si>
  <si>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</si>
  <si>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</si>
  <si>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</si>
  <si>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</si>
  <si>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</si>
  <si>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</si>
  <si>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</si>
  <si>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</si>
  <si>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</si>
  <si>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</si>
  <si>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</si>
  <si>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</si>
  <si>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</si>
  <si>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</si>
  <si>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</si>
  <si>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</si>
  <si>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</si>
  <si>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</si>
  <si>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</si>
  <si>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</si>
  <si>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</si>
  <si>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</si>
  <si>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</si>
  <si>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</si>
  <si>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</si>
  <si>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</si>
  <si>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</si>
  <si>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</si>
  <si>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</si>
  <si>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</si>
  <si>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</si>
  <si>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</si>
  <si>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</si>
  <si>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</si>
  <si>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</si>
  <si>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</si>
  <si>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</si>
  <si>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</si>
  <si>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</si>
  <si>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</si>
  <si>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</si>
  <si>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</si>
  <si>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</si>
  <si>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</si>
  <si>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</si>
  <si>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</si>
  <si>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</si>
  <si>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</si>
  <si>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</si>
  <si>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</si>
  <si>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</si>
  <si>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</si>
  <si>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</si>
  <si>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</si>
  <si>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</si>
  <si>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</si>
  <si>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</si>
  <si>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</si>
  <si>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</si>
  <si>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</si>
  <si>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</si>
  <si>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</si>
  <si>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</si>
  <si>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</si>
  <si>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</si>
  <si>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</si>
  <si>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</si>
  <si>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</si>
  <si>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</si>
  <si>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</si>
  <si>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</si>
  <si>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</si>
  <si>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</si>
  <si>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</si>
  <si>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</si>
  <si>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</si>
  <si>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</si>
  <si>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</si>
  <si>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</si>
  <si>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</si>
  <si>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</si>
  <si>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</si>
  <si>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</si>
  <si>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</si>
  <si>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</si>
  <si>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</si>
  <si>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</si>
  <si>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</si>
  <si>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</si>
  <si>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</si>
  <si>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</si>
  <si>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</si>
  <si>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</si>
  <si>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</si>
  <si>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</si>
  <si>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</si>
  <si>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</si>
  <si>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</si>
  <si>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</si>
  <si>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</si>
  <si>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</si>
  <si>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</si>
  <si>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</si>
  <si>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</si>
  <si>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</si>
  <si>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</si>
  <si>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</si>
  <si>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</si>
  <si>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</si>
  <si>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</si>
  <si>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</si>
  <si>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</si>
  <si>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</si>
  <si>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</si>
  <si>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</si>
  <si>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</si>
  <si>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</si>
  <si>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</si>
  <si>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</si>
  <si>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</si>
  <si>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</si>
  <si>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</si>
  <si>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</si>
  <si>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</si>
  <si>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</si>
  <si>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</si>
  <si>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</si>
  <si>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</si>
  <si>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</si>
  <si>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</si>
  <si>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</si>
  <si>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</si>
  <si>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</si>
  <si>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</si>
  <si>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</si>
  <si>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</si>
  <si>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</si>
  <si>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</si>
  <si>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</si>
  <si>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</si>
  <si>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</si>
  <si>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</si>
  <si>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</si>
  <si>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</si>
  <si>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</si>
  <si>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</si>
  <si>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</si>
  <si>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</si>
  <si>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</si>
  <si>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</si>
  <si>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</si>
  <si>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</si>
  <si>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</si>
  <si>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</si>
  <si>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</si>
  <si>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</si>
  <si>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</si>
  <si>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</si>
  <si>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</si>
  <si>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</si>
  <si>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</si>
  <si>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</si>
  <si>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</si>
  <si>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</si>
  <si>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</si>
  <si>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</si>
  <si>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</si>
  <si>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</si>
  <si>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</si>
  <si>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</si>
  <si>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</si>
  <si>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</si>
  <si>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</si>
  <si>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</si>
  <si>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</si>
  <si>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</si>
  <si>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</si>
  <si>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</si>
  <si>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</si>
  <si>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</si>
  <si>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</si>
  <si>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</si>
  <si>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</si>
  <si>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</si>
  <si>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</si>
  <si>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</si>
  <si>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</si>
  <si>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</si>
  <si>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</si>
  <si>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</si>
  <si>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</si>
  <si>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</si>
  <si>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</si>
  <si>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</si>
  <si>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</si>
  <si>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</si>
  <si>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</si>
  <si>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</si>
  <si>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</si>
  <si>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</si>
  <si>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</si>
  <si>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</si>
  <si>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</si>
  <si>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</si>
  <si>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</si>
  <si>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</si>
  <si>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</si>
  <si>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</si>
  <si>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</si>
  <si>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</si>
  <si>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</si>
  <si>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</si>
  <si>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</si>
  <si>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</si>
  <si>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</si>
  <si>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</si>
  <si>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</si>
  <si>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</si>
  <si>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</si>
  <si>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</si>
  <si>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</si>
  <si>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</si>
  <si>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</si>
  <si>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</si>
  <si>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</si>
  <si>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</si>
  <si>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</si>
  <si>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</si>
  <si>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</si>
  <si>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</si>
  <si>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</si>
  <si>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</si>
  <si>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</si>
  <si>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</si>
  <si>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</si>
  <si>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</si>
  <si>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</si>
  <si>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</si>
  <si>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</si>
  <si>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</si>
  <si>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</si>
  <si>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</si>
  <si>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</si>
  <si>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</si>
  <si>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</si>
  <si>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</si>
  <si>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</si>
  <si>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</si>
  <si>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</si>
  <si>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</si>
  <si>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</si>
  <si>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</si>
  <si>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</si>
  <si>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</si>
  <si>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</si>
  <si>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</si>
  <si>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</si>
  <si>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</si>
  <si>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</si>
  <si>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</si>
  <si>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</si>
  <si>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</si>
  <si>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</si>
  <si>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</si>
  <si>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</si>
  <si>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</si>
  <si>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</si>
  <si>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</si>
  <si>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</si>
  <si>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</si>
  <si>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</si>
  <si>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</si>
  <si>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</si>
  <si>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</si>
  <si>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</si>
  <si>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</si>
  <si>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</si>
  <si>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</si>
  <si>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</si>
  <si>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</si>
  <si>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</si>
  <si>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</si>
  <si>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</si>
  <si>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</si>
  <si>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</si>
  <si>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</si>
  <si>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</si>
  <si>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</si>
  <si>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</si>
  <si>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</si>
  <si>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</si>
  <si>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</si>
  <si>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</si>
  <si>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</si>
  <si>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</si>
  <si>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</si>
  <si>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</si>
  <si>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</si>
  <si>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</si>
  <si>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</si>
  <si>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</si>
  <si>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</si>
  <si>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</si>
  <si>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</si>
  <si>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</si>
  <si>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</si>
  <si>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</si>
  <si>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</si>
  <si>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</si>
  <si>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</si>
  <si>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</si>
  <si>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</si>
  <si>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</si>
  <si>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</si>
  <si>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</si>
  <si>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</si>
  <si>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</si>
  <si>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</si>
  <si>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</si>
  <si>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</si>
  <si>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</si>
  <si>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</si>
  <si>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</si>
  <si>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</si>
  <si>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</si>
  <si>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</si>
  <si>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</si>
  <si>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</si>
  <si>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</si>
  <si>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</si>
  <si>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</si>
  <si>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</si>
  <si>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</si>
  <si>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</si>
  <si>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</si>
  <si>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</si>
  <si>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</si>
  <si>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</si>
  <si>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</si>
  <si>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</si>
  <si>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</si>
  <si>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</si>
  <si>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</si>
  <si>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</si>
  <si>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</si>
  <si>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</si>
  <si>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</si>
  <si>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</si>
  <si>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</si>
  <si>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</si>
  <si>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</si>
  <si>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</si>
  <si>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</si>
  <si>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</si>
  <si>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</si>
  <si>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</si>
  <si>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</si>
  <si>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</si>
  <si>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</si>
  <si>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</si>
  <si>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</si>
  <si>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</si>
  <si>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</si>
  <si>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</si>
  <si>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</si>
  <si>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</si>
  <si>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</si>
  <si>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</si>
  <si>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</si>
  <si>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</si>
  <si>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</si>
  <si>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</si>
  <si>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</si>
  <si>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</si>
  <si>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</si>
  <si>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</si>
  <si>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</si>
  <si>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</si>
  <si>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</si>
  <si>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</si>
  <si>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</si>
  <si>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</si>
  <si>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</si>
  <si>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</si>
  <si>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</si>
  <si>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</si>
  <si>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</si>
  <si>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</si>
  <si>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</si>
  <si>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</si>
  <si>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</si>
  <si>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</si>
  <si>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</si>
  <si>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</si>
  <si>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</si>
  <si>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</si>
  <si>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</si>
  <si>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</si>
  <si>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</si>
  <si>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</si>
  <si>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</si>
  <si>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</si>
  <si>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</si>
  <si>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</si>
  <si>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</si>
  <si>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</si>
  <si>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</si>
  <si>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</si>
  <si>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</si>
  <si>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</si>
  <si>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</si>
  <si>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</si>
  <si>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</si>
  <si>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</si>
  <si>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</si>
  <si>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</si>
  <si>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</si>
  <si>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</si>
  <si>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</si>
  <si>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</si>
  <si>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</si>
  <si>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</si>
  <si>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</si>
  <si>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</si>
  <si>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</si>
  <si>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</si>
  <si>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</si>
  <si>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</si>
  <si>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</si>
  <si>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</si>
  <si>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</si>
  <si>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</si>
  <si>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</si>
  <si>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</si>
  <si>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</si>
  <si>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</si>
  <si>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</si>
  <si>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</si>
  <si>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</si>
  <si>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</si>
  <si>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</si>
  <si>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</si>
  <si>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</si>
  <si>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</si>
  <si>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</si>
  <si>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</si>
  <si>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</si>
  <si>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</si>
  <si>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</si>
  <si>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</si>
  <si>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</si>
  <si>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</si>
  <si>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</si>
  <si>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</si>
  <si>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</si>
  <si>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</si>
  <si>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</si>
  <si>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</si>
  <si>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</si>
  <si>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</si>
  <si>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</si>
  <si>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</si>
  <si>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</si>
  <si>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</si>
  <si>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</si>
  <si>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</si>
  <si>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</si>
  <si>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</si>
  <si>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</si>
  <si>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</si>
  <si>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</si>
  <si>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</si>
  <si>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</si>
  <si>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</si>
  <si>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</si>
  <si>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</si>
  <si>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</si>
  <si>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</si>
  <si>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</si>
  <si>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</si>
  <si>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</si>
  <si>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</si>
  <si>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</si>
  <si>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</si>
  <si>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</si>
  <si>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</si>
  <si>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</si>
  <si>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</si>
  <si>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</si>
  <si>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</si>
  <si>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</si>
  <si>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</si>
  <si>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</si>
  <si>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</si>
  <si>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</si>
  <si>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</si>
  <si>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</si>
  <si>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</si>
  <si>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</si>
  <si>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</si>
  <si>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</si>
  <si>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</si>
  <si>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</si>
  <si>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</si>
  <si>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</si>
  <si>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</si>
  <si>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</si>
  <si>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</si>
  <si>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</si>
  <si>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</si>
  <si>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</si>
  <si>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</si>
  <si>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</si>
  <si>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</si>
  <si>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</si>
  <si>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</si>
  <si>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</si>
  <si>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</si>
  <si>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</si>
  <si>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</si>
  <si>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</si>
  <si>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</si>
  <si>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</si>
  <si>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</si>
  <si>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</si>
  <si>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</si>
  <si>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</si>
  <si>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</si>
  <si>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</si>
  <si>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</si>
  <si>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</si>
  <si>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</si>
  <si>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</si>
  <si>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</si>
  <si>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</si>
  <si>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</si>
  <si>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</si>
  <si>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</si>
  <si>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</si>
  <si>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</si>
  <si>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</si>
  <si>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</si>
  <si>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</si>
  <si>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</si>
  <si>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</si>
  <si>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</si>
  <si>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</si>
  <si>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</si>
  <si>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</si>
  <si>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</si>
  <si>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</si>
  <si>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</si>
  <si>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</si>
  <si>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</si>
  <si>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</si>
  <si>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</si>
  <si>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</si>
  <si>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</si>
  <si>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</si>
  <si>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</si>
  <si>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</si>
  <si>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</si>
  <si>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</si>
  <si>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</si>
  <si>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</si>
  <si>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</si>
  <si>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</si>
  <si>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</si>
  <si>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</si>
  <si>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</si>
  <si>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</si>
  <si>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</si>
  <si>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</si>
  <si>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</si>
  <si>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</si>
  <si>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</si>
  <si>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</si>
  <si>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</si>
  <si>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</si>
  <si>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</si>
  <si>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</si>
  <si>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</si>
  <si>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</si>
  <si>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</si>
  <si>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</si>
  <si>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</si>
  <si>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</si>
  <si>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</si>
  <si>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</si>
  <si>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</si>
  <si>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</si>
  <si>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</si>
  <si>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</si>
  <si>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</si>
  <si>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</si>
  <si>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</si>
  <si>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</si>
  <si>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</si>
  <si>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</si>
  <si>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</si>
  <si>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</si>
  <si>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</si>
  <si>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</si>
  <si>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</si>
  <si>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</si>
  <si>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</si>
  <si>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</si>
  <si>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</si>
  <si>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</si>
  <si>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</si>
  <si>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</si>
  <si>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</si>
  <si>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</si>
  <si>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</si>
  <si>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</si>
  <si>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</si>
  <si>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</si>
  <si>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</si>
  <si>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</si>
  <si>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</si>
  <si>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</si>
  <si>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</si>
  <si>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</si>
  <si>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</si>
  <si>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</si>
  <si>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</si>
  <si>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</si>
  <si>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</si>
  <si>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</si>
  <si>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</si>
  <si>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</si>
  <si>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</si>
  <si>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</si>
  <si>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</si>
  <si>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</si>
  <si>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</si>
  <si>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</si>
  <si>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</si>
  <si>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</si>
  <si>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</si>
  <si>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</si>
  <si>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</si>
  <si>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</si>
  <si>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</si>
  <si>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</si>
  <si>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</si>
  <si>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</si>
  <si>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</si>
  <si>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</si>
  <si>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</si>
  <si>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</si>
  <si>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</si>
  <si>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</si>
  <si>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</si>
  <si>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</si>
  <si>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</si>
  <si>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</si>
  <si>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</si>
  <si>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</si>
  <si>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</si>
  <si>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</si>
  <si>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</si>
  <si>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</si>
  <si>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</si>
  <si>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</si>
  <si>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</si>
  <si>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</si>
  <si>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</si>
  <si>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</si>
  <si>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</si>
  <si>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</si>
  <si>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</si>
  <si>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</si>
  <si>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</si>
  <si>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</si>
  <si>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</si>
  <si>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</si>
  <si>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</si>
  <si>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</si>
  <si>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</si>
  <si>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</si>
  <si>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</si>
  <si>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</si>
  <si>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</si>
  <si>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</si>
  <si>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</si>
  <si>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</si>
  <si>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</si>
  <si>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</si>
  <si>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</si>
  <si>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</si>
  <si>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</si>
  <si>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</si>
  <si>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</si>
  <si>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</si>
  <si>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</si>
  <si>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</si>
  <si>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</si>
  <si>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</si>
  <si>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</si>
  <si>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</si>
  <si>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</si>
  <si>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</si>
  <si>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</si>
  <si>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</si>
  <si>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</si>
  <si>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</si>
  <si>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</si>
  <si>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</si>
  <si>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</si>
  <si>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</si>
  <si>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</si>
  <si>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</si>
  <si>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</si>
  <si>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</si>
  <si>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</si>
  <si>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</si>
  <si>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</si>
  <si>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</si>
  <si>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</si>
  <si>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</si>
  <si>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</si>
  <si>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</si>
  <si>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</si>
  <si>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</si>
  <si>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</si>
  <si>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</si>
  <si>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</si>
  <si>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</si>
  <si>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</si>
  <si>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</si>
  <si>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</si>
  <si>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</si>
  <si>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</si>
  <si>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</si>
  <si>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</si>
  <si>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</si>
  <si>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</si>
  <si>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</si>
  <si>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</si>
  <si>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</si>
  <si>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</si>
  <si>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</si>
  <si>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</si>
  <si>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</si>
  <si>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</si>
  <si>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</si>
  <si>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</si>
  <si>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</si>
  <si>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</si>
  <si>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</si>
  <si>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</si>
  <si>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</si>
  <si>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</si>
  <si>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</si>
  <si>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</si>
  <si>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</si>
  <si>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</si>
  <si>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</si>
  <si>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</si>
  <si>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</si>
  <si>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</si>
  <si>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</si>
  <si>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</si>
  <si>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</si>
  <si>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</si>
  <si>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</si>
  <si>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</si>
  <si>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</si>
  <si>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</si>
  <si>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</si>
  <si>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</si>
  <si>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</si>
  <si>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</si>
  <si>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</si>
  <si>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</si>
  <si>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</si>
  <si>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</si>
  <si>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</si>
  <si>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</si>
  <si>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</si>
  <si>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</si>
  <si>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</si>
  <si>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</si>
  <si>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</si>
  <si>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</si>
  <si>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</si>
  <si>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</si>
  <si>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</si>
  <si>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</si>
  <si>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</si>
  <si>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</si>
  <si>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</si>
  <si>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</si>
  <si>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</si>
  <si>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</si>
  <si>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</si>
  <si>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</si>
  <si>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</si>
  <si>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</si>
  <si>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</si>
  <si>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</si>
  <si>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</si>
  <si>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</si>
  <si>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</si>
  <si>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</si>
  <si>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</si>
  <si>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</si>
  <si>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</si>
  <si>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</si>
  <si>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</si>
  <si>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</si>
  <si>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</si>
  <si>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</si>
  <si>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</si>
  <si>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</si>
  <si>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</si>
  <si>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</si>
  <si>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</si>
  <si>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</si>
  <si>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</si>
  <si>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</si>
  <si>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</si>
  <si>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</si>
  <si>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</si>
  <si>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</si>
  <si>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</si>
  <si>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</si>
  <si>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</si>
  <si>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</si>
  <si>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</si>
  <si>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</si>
  <si>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</si>
  <si>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</si>
  <si>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</si>
  <si>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</si>
  <si>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</si>
  <si>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</si>
  <si>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</si>
  <si>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</si>
  <si>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</si>
  <si>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</si>
  <si>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</si>
  <si>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</si>
  <si>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</si>
  <si>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</si>
  <si>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</si>
  <si>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</si>
  <si>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</si>
  <si>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</si>
  <si>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</si>
  <si>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</si>
  <si>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</si>
  <si>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</si>
  <si>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</si>
  <si>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</si>
  <si>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</si>
  <si>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</si>
  <si>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</si>
  <si>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</si>
  <si>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</si>
  <si>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</si>
  <si>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</si>
  <si>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</si>
  <si>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</si>
  <si>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</si>
  <si>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</si>
  <si>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</si>
  <si>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</si>
  <si>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</si>
  <si>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</si>
  <si>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</si>
  <si>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</si>
  <si>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</si>
  <si>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</si>
  <si>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</si>
  <si>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</si>
  <si>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</si>
  <si>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</si>
  <si>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</si>
  <si>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</si>
  <si>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</si>
  <si>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</si>
  <si>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</si>
  <si>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</si>
  <si>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</si>
  <si>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</si>
  <si>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</si>
  <si>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</si>
  <si>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</si>
  <si>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</si>
  <si>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</si>
  <si>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</si>
  <si>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</si>
  <si>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</si>
  <si>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</si>
  <si>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</si>
  <si>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</si>
  <si>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</si>
  <si>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</si>
  <si>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</si>
  <si>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</si>
  <si>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</si>
  <si>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</si>
  <si>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</si>
  <si>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</si>
  <si>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</si>
  <si>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</si>
  <si>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</si>
  <si>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</si>
  <si>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</si>
  <si>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</si>
  <si>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</si>
  <si>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</si>
  <si>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</si>
  <si>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</si>
  <si>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</si>
  <si>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</si>
  <si>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</si>
  <si>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</si>
  <si>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</si>
  <si>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</si>
  <si>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</si>
  <si>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</si>
  <si>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</si>
  <si>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</si>
  <si>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</si>
  <si>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</si>
  <si>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</si>
  <si>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</si>
  <si>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</si>
  <si>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</si>
  <si>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</si>
  <si>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</si>
  <si>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</si>
  <si>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</si>
  <si>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</si>
  <si>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</si>
  <si>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</si>
  <si>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</si>
  <si>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</si>
  <si>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</si>
  <si>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</si>
  <si>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</si>
  <si>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</si>
  <si>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</si>
  <si>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</si>
  <si>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</si>
  <si>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</si>
  <si>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</si>
  <si>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</si>
  <si>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</si>
  <si>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</si>
  <si>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</si>
  <si>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</si>
  <si>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</si>
  <si>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</si>
  <si>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</si>
  <si>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</si>
  <si>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</si>
  <si>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</si>
  <si>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</si>
  <si>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</si>
  <si>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</si>
  <si>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</si>
  <si>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</si>
  <si>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</si>
  <si>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</si>
  <si>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</si>
  <si>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</si>
  <si>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</si>
  <si>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</si>
  <si>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</si>
  <si>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</si>
  <si>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</si>
  <si>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</si>
  <si>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</si>
  <si>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</si>
  <si>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</si>
  <si>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</si>
  <si>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</si>
  <si>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</si>
  <si>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</si>
  <si>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</si>
  <si>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</si>
  <si>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</si>
  <si>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</si>
  <si>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</si>
  <si>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</si>
  <si>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</si>
  <si>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</si>
  <si>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</si>
  <si>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</si>
  <si>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</si>
  <si>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</si>
  <si>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</si>
  <si>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</si>
  <si>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</si>
  <si>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</si>
  <si>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</si>
  <si>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</si>
  <si>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</si>
  <si>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</si>
  <si>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</si>
  <si>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</si>
  <si>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</si>
  <si>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</si>
  <si>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</si>
  <si>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</si>
  <si>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</si>
  <si>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</si>
  <si>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</si>
  <si>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</si>
  <si>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</si>
  <si>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</si>
  <si>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</si>
  <si>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</si>
  <si>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</si>
  <si>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</si>
  <si>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</si>
  <si>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</si>
  <si>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</si>
  <si>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</si>
  <si>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</si>
  <si>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</si>
  <si>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</si>
  <si>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</si>
  <si>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</si>
  <si>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</si>
  <si>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</si>
  <si>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</si>
  <si>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</si>
  <si>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</si>
  <si>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</si>
  <si>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</si>
  <si>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</si>
  <si>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</si>
  <si>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</si>
  <si>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</si>
  <si>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</si>
  <si>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</si>
  <si>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</si>
  <si>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</si>
  <si>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</si>
  <si>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</si>
  <si>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</si>
  <si>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</si>
  <si>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</si>
  <si>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</si>
  <si>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</si>
  <si>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</si>
  <si>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</si>
  <si>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</si>
  <si>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</si>
  <si>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</si>
  <si>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</si>
  <si>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</si>
  <si>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</si>
  <si>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</si>
  <si>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</si>
  <si>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</si>
  <si>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</si>
  <si>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</si>
  <si>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</si>
  <si>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</si>
  <si>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</si>
  <si>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</si>
  <si>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</si>
  <si>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</si>
  <si>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</si>
  <si>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</si>
  <si>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</si>
  <si>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</si>
  <si>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</si>
  <si>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</si>
  <si>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</si>
  <si>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</si>
  <si>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</si>
  <si>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</si>
  <si>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</si>
  <si>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</si>
  <si>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</si>
  <si>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</si>
  <si>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</si>
  <si>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</si>
  <si>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</si>
  <si>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</si>
  <si>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</si>
  <si>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</si>
  <si>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</si>
  <si>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</si>
  <si>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</si>
  <si>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</si>
  <si>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</si>
  <si>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</si>
  <si>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</si>
  <si>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</si>
  <si>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</si>
  <si>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</si>
  <si>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</si>
  <si>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</si>
  <si>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</si>
  <si>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</si>
  <si>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</si>
  <si>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</si>
  <si>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</si>
  <si>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</si>
  <si>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</si>
  <si>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</si>
  <si>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</si>
  <si>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</si>
  <si>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</si>
  <si>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</si>
  <si>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</si>
  <si>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</si>
  <si>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</si>
  <si>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</si>
  <si>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</si>
  <si>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</si>
  <si>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</si>
  <si>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</si>
  <si>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</si>
  <si>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</si>
  <si>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</si>
  <si>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</si>
  <si>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</si>
  <si>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</si>
  <si>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</si>
  <si>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</si>
  <si>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</si>
  <si>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</si>
  <si>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</si>
  <si>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</si>
  <si>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</si>
  <si>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</si>
  <si>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</si>
  <si>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</si>
  <si>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</si>
  <si>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</si>
  <si>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</si>
  <si>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</si>
  <si>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</si>
  <si>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</si>
  <si>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</si>
  <si>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</si>
  <si>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</si>
  <si>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</si>
  <si>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</si>
  <si>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</si>
  <si>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</si>
  <si>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</si>
  <si>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</si>
  <si>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</si>
  <si>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</si>
  <si>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</si>
  <si>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</si>
  <si>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</si>
  <si>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</si>
  <si>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</si>
  <si>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</si>
  <si>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</si>
  <si>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</si>
  <si>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</si>
  <si>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</si>
  <si>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</si>
  <si>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</si>
  <si>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</si>
  <si>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</si>
  <si>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</si>
  <si>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</si>
  <si>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</si>
  <si>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</si>
  <si>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</si>
  <si>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</si>
  <si>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</si>
  <si>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</si>
  <si>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</si>
  <si>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</si>
  <si>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</si>
  <si>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</si>
  <si>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</si>
  <si>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</si>
  <si>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</si>
  <si>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</si>
  <si>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</si>
  <si>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</si>
  <si>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</si>
  <si>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</si>
  <si>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</si>
  <si>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</si>
  <si>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</si>
  <si>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</si>
  <si>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</si>
  <si>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</si>
  <si>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</si>
  <si>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</si>
  <si>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</si>
  <si>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</si>
  <si>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</si>
  <si>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</si>
  <si>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</si>
  <si>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</si>
  <si>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</si>
  <si>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</si>
  <si>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</si>
  <si>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</si>
  <si>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</si>
  <si>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</si>
  <si>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</si>
  <si>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</si>
  <si>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</si>
  <si>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</si>
  <si>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</si>
  <si>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</si>
  <si>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</si>
  <si>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</si>
  <si>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</si>
  <si>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</si>
  <si>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</si>
  <si>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</si>
  <si>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</si>
  <si>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</si>
  <si>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</si>
  <si>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</si>
  <si>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</si>
  <si>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</si>
  <si>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</si>
  <si>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</si>
  <si>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</si>
  <si>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</si>
  <si>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</si>
  <si>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</si>
  <si>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</si>
  <si>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</si>
  <si>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</si>
  <si>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</si>
  <si>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</si>
  <si>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</si>
  <si>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</si>
  <si>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</si>
  <si>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</si>
  <si>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</si>
  <si>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</si>
  <si>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</si>
  <si>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</si>
  <si>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</si>
  <si>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</si>
  <si>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</si>
  <si>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</si>
  <si>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</si>
  <si>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</si>
  <si>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</si>
  <si>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</si>
  <si>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</si>
  <si>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</si>
  <si>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</si>
  <si>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</si>
  <si>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</si>
  <si>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</si>
  <si>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</si>
  <si>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</si>
  <si>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</si>
  <si>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</si>
  <si>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</si>
  <si>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</si>
  <si>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</si>
  <si>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</si>
  <si>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</si>
  <si>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</si>
  <si>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</si>
  <si>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</si>
  <si>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</si>
  <si>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</si>
  <si>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</si>
  <si>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</si>
  <si>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</si>
  <si>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</si>
  <si>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</si>
  <si>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</si>
  <si>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</si>
  <si>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</si>
  <si>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</si>
  <si>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</si>
  <si>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</si>
  <si>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</si>
  <si>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</si>
  <si>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</si>
  <si>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</si>
  <si>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</si>
  <si>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</si>
  <si>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</si>
  <si>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</si>
  <si>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</si>
  <si>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</si>
  <si>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</si>
  <si>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</si>
  <si>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</si>
  <si>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</si>
  <si>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</si>
  <si>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</si>
  <si>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</si>
  <si>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</si>
  <si>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</si>
  <si>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</si>
  <si>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</si>
  <si>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</si>
  <si>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</si>
  <si>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</si>
  <si>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</si>
  <si>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</si>
  <si>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</si>
  <si>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</si>
  <si>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</si>
  <si>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</si>
  <si>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</si>
  <si>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</si>
  <si>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</si>
  <si>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</si>
  <si>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</si>
  <si>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</si>
  <si>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</si>
  <si>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</si>
  <si>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</si>
  <si>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</si>
  <si>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</si>
  <si>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</si>
  <si>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</si>
  <si>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</si>
  <si>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</si>
  <si>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</si>
  <si>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</si>
  <si>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</si>
  <si>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</si>
  <si>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</si>
  <si>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</si>
  <si>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</si>
  <si>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</si>
  <si>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</si>
  <si>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</si>
  <si>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</si>
  <si>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</si>
  <si>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</si>
  <si>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</si>
  <si>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</si>
  <si>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</si>
  <si>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</si>
  <si>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</si>
  <si>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</si>
  <si>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</si>
  <si>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</si>
  <si>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</si>
  <si>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</si>
  <si>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</si>
  <si>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</si>
  <si>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</si>
  <si>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</si>
  <si>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</si>
  <si>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</si>
  <si>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</si>
  <si>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</si>
  <si>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</si>
  <si>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</si>
  <si>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</si>
  <si>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</si>
  <si>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</si>
  <si>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</si>
  <si>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</si>
  <si>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</si>
  <si>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</si>
  <si>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</si>
  <si>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</si>
  <si>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</si>
  <si>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</si>
  <si>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</si>
  <si>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</si>
  <si>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</si>
  <si>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</si>
  <si>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</si>
  <si>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</si>
  <si>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</si>
  <si>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</si>
  <si>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</si>
  <si>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</si>
  <si>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</si>
  <si>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</si>
  <si>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</si>
  <si>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</si>
  <si>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</si>
  <si>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</si>
  <si>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</si>
  <si>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</si>
  <si>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</si>
  <si>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</si>
  <si>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</si>
  <si>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</si>
  <si>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</si>
  <si>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</si>
  <si>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</si>
  <si>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</si>
  <si>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</si>
  <si>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</si>
  <si>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</si>
  <si>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</si>
  <si>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</si>
  <si>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</si>
  <si>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</si>
  <si>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</si>
  <si>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</si>
  <si>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</si>
  <si>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</si>
  <si>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</si>
  <si>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</si>
  <si>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</si>
  <si>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</si>
  <si>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</si>
  <si>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</si>
  <si>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</si>
  <si>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</si>
  <si>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</si>
  <si>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</si>
  <si>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</si>
  <si>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</si>
  <si>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</si>
  <si>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</si>
  <si>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</si>
  <si>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</si>
  <si>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</si>
  <si>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</si>
  <si>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</si>
  <si>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</si>
  <si>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</si>
  <si>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</si>
  <si>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</si>
  <si>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</si>
  <si>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</si>
  <si>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</si>
  <si>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</si>
  <si>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</si>
  <si>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</si>
  <si>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</si>
  <si>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</si>
  <si>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</si>
  <si>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</si>
  <si>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</si>
  <si>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</si>
  <si>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</si>
  <si>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</si>
  <si>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</si>
  <si>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</si>
  <si>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</si>
  <si>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</si>
  <si>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</si>
  <si>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</si>
  <si>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</si>
  <si>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</si>
  <si>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</si>
  <si>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</si>
  <si>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</si>
  <si>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</si>
  <si>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</si>
  <si>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</si>
  <si>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</si>
  <si>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</si>
  <si>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</si>
  <si>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</si>
  <si>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</si>
  <si>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</si>
  <si>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</si>
  <si>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</si>
  <si>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</si>
  <si>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</si>
  <si>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</si>
  <si>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</si>
  <si>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</si>
  <si>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</si>
  <si>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</si>
  <si>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</si>
  <si>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</si>
  <si>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</si>
  <si>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</si>
  <si>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</si>
  <si>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</si>
  <si>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</si>
  <si>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</si>
  <si>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</si>
  <si>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</si>
  <si>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</si>
  <si>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</si>
  <si>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</si>
  <si>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</si>
  <si>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</si>
  <si>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</si>
  <si>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</si>
  <si>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</si>
  <si>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</si>
  <si>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</si>
  <si>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</si>
  <si>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</si>
  <si>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</si>
  <si>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</si>
  <si>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</si>
  <si>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</si>
  <si>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</si>
  <si>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</si>
  <si>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</si>
  <si>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</si>
  <si>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</si>
  <si>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</si>
  <si>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</si>
  <si>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</si>
  <si>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</si>
  <si>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</si>
  <si>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</si>
  <si>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</si>
  <si>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</si>
  <si>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</si>
  <si>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</si>
  <si>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</si>
  <si>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</si>
  <si>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</si>
  <si>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</si>
  <si>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</si>
  <si>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</si>
  <si>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</si>
  <si>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</si>
  <si>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</si>
  <si>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</si>
  <si>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</si>
  <si>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</si>
  <si>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</si>
  <si>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</si>
  <si>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</si>
  <si>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</si>
  <si>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</si>
  <si>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</si>
  <si>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</si>
  <si>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</si>
  <si>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</si>
  <si>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</si>
  <si>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</si>
  <si>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</si>
  <si>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</si>
  <si>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</si>
  <si>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</si>
  <si>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</si>
  <si>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</si>
  <si>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</si>
  <si>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</si>
  <si>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</si>
  <si>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</si>
  <si>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</si>
  <si>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</si>
  <si>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</si>
  <si>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</si>
  <si>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</si>
  <si>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</si>
  <si>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</si>
  <si>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</si>
  <si>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</si>
  <si>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</si>
  <si>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</si>
  <si>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</si>
  <si>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</si>
  <si>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</si>
  <si>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</si>
  <si>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</si>
  <si>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</si>
  <si>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</si>
  <si>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</si>
  <si>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</si>
  <si>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</si>
  <si>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</si>
  <si>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</si>
  <si>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</si>
  <si>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</si>
  <si>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</si>
  <si>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</si>
  <si>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</si>
  <si>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</si>
  <si>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</si>
  <si>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</si>
  <si>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</si>
  <si>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</si>
  <si>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</si>
  <si>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</si>
  <si>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</si>
  <si>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</si>
  <si>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</si>
  <si>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</si>
  <si>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</si>
  <si>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</si>
  <si>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</si>
  <si>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</si>
  <si>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</si>
  <si>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</si>
  <si>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</si>
  <si>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</si>
  <si>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</si>
  <si>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</si>
  <si>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</si>
  <si>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</si>
  <si>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</si>
  <si>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</si>
  <si>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</si>
  <si>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</si>
  <si>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</si>
  <si>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</si>
  <si>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</si>
  <si>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</si>
  <si>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</si>
  <si>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</si>
  <si>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</si>
  <si>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</si>
  <si>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</si>
  <si>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</si>
  <si>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</si>
  <si>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</si>
  <si>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</si>
  <si>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</si>
  <si>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</si>
  <si>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</si>
  <si>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</si>
  <si>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</si>
  <si>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</si>
  <si>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</si>
  <si>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</si>
  <si>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</si>
  <si>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</si>
  <si>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</si>
  <si>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</si>
  <si>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</si>
  <si>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</si>
  <si>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</si>
  <si>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</si>
  <si>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</si>
  <si>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</si>
  <si>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</si>
  <si>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</si>
  <si>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</si>
  <si>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</si>
  <si>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</si>
  <si>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</si>
  <si>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</si>
  <si>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</si>
  <si>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</si>
  <si>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</si>
  <si>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</si>
  <si>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</si>
  <si>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</si>
  <si>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</si>
  <si>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</si>
  <si>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</si>
  <si>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</si>
  <si>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</si>
  <si>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</si>
  <si>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</si>
  <si>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</si>
  <si>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</si>
  <si>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</si>
  <si>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</si>
  <si>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</si>
  <si>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</si>
  <si>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</si>
  <si>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</si>
  <si>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</si>
  <si>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</si>
  <si>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</si>
  <si>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</si>
  <si>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</si>
  <si>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</si>
  <si>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</si>
  <si>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</si>
  <si>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</si>
  <si>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</si>
  <si>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</si>
  <si>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</si>
  <si>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</si>
  <si>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</si>
  <si>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</si>
  <si>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</si>
  <si>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</si>
  <si>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</si>
  <si>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</si>
  <si>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</si>
  <si>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</si>
  <si>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</si>
  <si>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</si>
  <si>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</si>
  <si>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</si>
  <si>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</si>
  <si>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</si>
  <si>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</si>
  <si>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</si>
  <si>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</si>
  <si>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</si>
  <si>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</si>
  <si>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</si>
  <si>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</si>
  <si>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</si>
  <si>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</si>
  <si>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</si>
  <si>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</si>
  <si>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</si>
  <si>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</si>
  <si>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</si>
  <si>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</si>
  <si>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</si>
  <si>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</si>
  <si>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</si>
  <si>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</si>
  <si>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</si>
  <si>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</si>
  <si>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</si>
  <si>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</si>
  <si>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</si>
  <si>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</si>
  <si>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</si>
  <si>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</si>
  <si>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</si>
  <si>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</si>
  <si>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</si>
  <si>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</si>
  <si>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</si>
  <si>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</si>
  <si>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</si>
  <si>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</si>
  <si>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</si>
  <si>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</si>
  <si>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</si>
  <si>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</si>
  <si>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</si>
  <si>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</si>
  <si>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</si>
  <si>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</si>
  <si>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</si>
  <si>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</si>
  <si>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</si>
  <si>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</si>
  <si>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</si>
  <si>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</si>
  <si>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</si>
  <si>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</si>
  <si>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</si>
  <si>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</si>
  <si>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</si>
  <si>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</si>
  <si>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</si>
  <si>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</si>
  <si>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</si>
  <si>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</si>
  <si>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</si>
  <si>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</si>
  <si>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</si>
  <si>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</si>
  <si>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</si>
  <si>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</si>
  <si>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</si>
  <si>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</si>
  <si>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</si>
  <si>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</si>
  <si>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</si>
  <si>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</si>
  <si>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</si>
  <si>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</si>
  <si>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</si>
  <si>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</si>
  <si>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</si>
  <si>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</si>
  <si>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</si>
  <si>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</si>
  <si>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</si>
  <si>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</si>
  <si>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</si>
  <si>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</si>
  <si>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</si>
  <si>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</si>
  <si>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</si>
  <si>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</si>
  <si>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</si>
  <si>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</si>
  <si>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</si>
  <si>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</si>
  <si>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</si>
  <si>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</si>
  <si>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</si>
  <si>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</si>
  <si>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</si>
  <si>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</si>
  <si>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</si>
  <si>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</si>
  <si>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</si>
  <si>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</si>
  <si>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</si>
  <si>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</si>
  <si>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</si>
  <si>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</si>
  <si>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</si>
  <si>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</si>
  <si>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</si>
  <si>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</si>
  <si>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</si>
  <si>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</si>
  <si>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</si>
  <si>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</si>
  <si>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</si>
  <si>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</si>
  <si>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</si>
  <si>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</si>
  <si>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</si>
  <si>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</si>
  <si>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</si>
  <si>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</si>
  <si>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</si>
  <si>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</si>
  <si>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</si>
  <si>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</si>
  <si>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</si>
  <si>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</si>
  <si>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</si>
  <si>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</si>
  <si>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</si>
  <si>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</si>
  <si>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</si>
  <si>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</si>
  <si>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</si>
  <si>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</si>
  <si>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</si>
  <si>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</si>
  <si>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</si>
  <si>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</si>
  <si>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</si>
  <si>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</si>
  <si>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</si>
  <si>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</si>
  <si>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</si>
  <si>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</si>
  <si>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</si>
  <si>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</si>
  <si>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</si>
  <si>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</si>
  <si>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</si>
  <si>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</si>
  <si>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</si>
  <si>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</si>
  <si>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</si>
  <si>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</si>
  <si>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</si>
  <si>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</si>
  <si>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</si>
  <si>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</si>
  <si>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</si>
  <si>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</si>
  <si>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</si>
  <si>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</si>
  <si>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</si>
  <si>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</si>
  <si>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</si>
  <si>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</si>
  <si>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</si>
  <si>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</si>
  <si>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</si>
  <si>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</si>
  <si>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</si>
  <si>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</si>
  <si>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</si>
  <si>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</si>
  <si>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</si>
  <si>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</si>
  <si>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</si>
  <si>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</si>
  <si>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</si>
  <si>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</si>
  <si>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</si>
  <si>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</si>
  <si>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</si>
  <si>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</si>
  <si>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</si>
  <si>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</si>
  <si>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</si>
  <si>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</si>
  <si>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</si>
  <si>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</si>
  <si>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</si>
  <si>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</si>
  <si>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</si>
  <si>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</si>
  <si>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</si>
  <si>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</si>
  <si>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</si>
  <si>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</si>
  <si>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</si>
  <si>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</si>
  <si>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</si>
  <si>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</si>
  <si>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</si>
  <si>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</si>
  <si>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</si>
  <si>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</si>
  <si>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</si>
  <si>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</si>
  <si>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</si>
  <si>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</si>
  <si>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</si>
  <si>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</si>
  <si>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</si>
  <si>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</si>
  <si>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</si>
  <si>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</si>
  <si>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</si>
  <si>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</si>
  <si>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</si>
  <si>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</si>
  <si>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</si>
  <si>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</si>
  <si>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</si>
  <si>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</si>
  <si>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</si>
  <si>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</si>
  <si>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</si>
  <si>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</si>
  <si>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</si>
  <si>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</si>
  <si>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</si>
  <si>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</si>
  <si>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</si>
  <si>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</si>
  <si>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</si>
  <si>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</si>
  <si>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</si>
  <si>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</si>
  <si>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</si>
  <si>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</si>
  <si>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</si>
  <si>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</si>
  <si>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</si>
  <si>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</si>
  <si>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</si>
  <si>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</si>
  <si>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</si>
  <si>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</si>
  <si>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</si>
  <si>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</si>
  <si>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</si>
  <si>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</si>
  <si>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</si>
  <si>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</si>
  <si>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</si>
  <si>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</si>
  <si>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</si>
  <si>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</si>
  <si>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</si>
  <si>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</si>
  <si>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</si>
  <si>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</si>
  <si>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</si>
  <si>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</si>
  <si>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</si>
  <si>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</si>
  <si>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</si>
  <si>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</si>
  <si>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</si>
  <si>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</si>
  <si>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</si>
  <si>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</si>
  <si>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</si>
  <si>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</si>
  <si>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</si>
  <si>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</si>
  <si>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</si>
  <si>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</si>
  <si>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</si>
  <si>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</si>
  <si>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</si>
  <si>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</si>
  <si>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</si>
  <si>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</si>
  <si>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</si>
  <si>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</si>
  <si>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</si>
  <si>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</si>
  <si>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</si>
  <si>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</si>
  <si>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</si>
  <si>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</si>
  <si>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</si>
  <si>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</si>
  <si>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</si>
  <si>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</si>
  <si>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</si>
  <si>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</si>
  <si>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</si>
  <si>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</si>
  <si>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</si>
  <si>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</si>
  <si>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</si>
  <si>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</si>
  <si>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</si>
  <si>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</si>
  <si>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</si>
  <si>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</si>
  <si>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</si>
  <si>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</si>
  <si>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</si>
  <si>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</si>
  <si>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</si>
  <si>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</si>
  <si>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</si>
  <si>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</si>
  <si>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</si>
  <si>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</si>
  <si>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</si>
  <si>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</si>
  <si>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</si>
  <si>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</si>
  <si>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</si>
  <si>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</si>
  <si>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</si>
  <si>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</si>
  <si>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</si>
  <si>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</si>
  <si>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</si>
  <si>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</si>
  <si>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</si>
  <si>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</si>
  <si>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</si>
  <si>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</si>
  <si>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</si>
  <si>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</si>
  <si>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</si>
  <si>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</si>
  <si>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</si>
  <si>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</si>
  <si>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</si>
  <si>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</si>
  <si>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</si>
  <si>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</si>
  <si>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</si>
  <si>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</si>
  <si>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</si>
  <si>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</si>
  <si>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</si>
  <si>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</si>
  <si>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</si>
  <si>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</si>
  <si>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</si>
  <si>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</si>
  <si>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</si>
  <si>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</si>
  <si>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</si>
  <si>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</si>
  <si>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</si>
  <si>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</si>
  <si>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</si>
  <si>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</si>
  <si>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</si>
  <si>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</si>
  <si>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</si>
  <si>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</si>
  <si>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</si>
  <si>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</si>
  <si>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</si>
  <si>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</si>
  <si>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</si>
  <si>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</si>
  <si>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</si>
  <si>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</si>
  <si>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</si>
  <si>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</si>
  <si>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</si>
  <si>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</si>
  <si>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</si>
  <si>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</si>
  <si>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</si>
  <si>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</si>
  <si>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</si>
  <si>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</si>
  <si>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</si>
  <si>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</si>
  <si>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</si>
  <si>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</si>
  <si>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</si>
  <si>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</si>
  <si>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</si>
  <si>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</si>
  <si>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</si>
  <si>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</si>
  <si>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</si>
  <si>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</si>
  <si>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</si>
  <si>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</si>
  <si>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</si>
  <si>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</si>
  <si>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</si>
  <si>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</si>
  <si>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</si>
  <si>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</si>
  <si>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</si>
  <si>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</si>
  <si>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</si>
  <si>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</si>
  <si>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</si>
  <si>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</si>
  <si>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</si>
  <si>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</si>
  <si>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</si>
  <si>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</si>
  <si>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</si>
  <si>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</si>
  <si>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</si>
  <si>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</si>
  <si>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</si>
  <si>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</si>
  <si>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</si>
  <si>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</si>
  <si>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</si>
  <si>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</si>
  <si>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</si>
  <si>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</si>
  <si>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</si>
  <si>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</si>
  <si>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</si>
  <si>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</si>
  <si>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</si>
  <si>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</si>
  <si>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</si>
  <si>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</si>
  <si>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</si>
  <si>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</si>
  <si>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</si>
  <si>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</si>
  <si>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</si>
  <si>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</si>
  <si>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</si>
  <si>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</si>
  <si>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</si>
  <si>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</si>
  <si>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</si>
  <si>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</si>
  <si>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</si>
  <si>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</si>
  <si>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</si>
  <si>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</si>
  <si>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</si>
  <si>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</si>
  <si>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</si>
  <si>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</si>
  <si>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</si>
  <si>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</si>
  <si>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</si>
  <si>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</si>
  <si>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</si>
  <si>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</si>
  <si>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</si>
  <si>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</si>
  <si>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</si>
  <si>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</si>
  <si>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</si>
  <si>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</si>
  <si>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</si>
  <si>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</si>
  <si>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</si>
  <si>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</si>
  <si>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</si>
  <si>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</si>
  <si>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</si>
  <si>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</si>
  <si>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</si>
  <si>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</si>
  <si>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</si>
  <si>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</si>
  <si>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</si>
  <si>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</si>
  <si>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</si>
  <si>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</si>
  <si>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</si>
  <si>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</si>
  <si>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</si>
  <si>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</si>
  <si>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</si>
  <si>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</si>
  <si>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</si>
  <si>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</si>
  <si>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</si>
  <si>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</si>
  <si>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</si>
  <si>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</si>
  <si>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</si>
  <si>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</si>
  <si>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</si>
  <si>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</si>
  <si>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</si>
  <si>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</si>
  <si>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</si>
  <si>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</si>
  <si>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</si>
  <si>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</si>
  <si>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</si>
  <si>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</si>
  <si>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</si>
  <si>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</si>
  <si>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</si>
  <si>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</si>
  <si>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</si>
  <si>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</si>
  <si>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</si>
  <si>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</si>
  <si>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</si>
  <si>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</si>
  <si>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</si>
  <si>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</si>
  <si>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</si>
  <si>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</si>
  <si>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</si>
  <si>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</si>
  <si>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</si>
  <si>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</si>
  <si>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</si>
  <si>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</si>
  <si>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</si>
  <si>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</si>
  <si>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</si>
  <si>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</si>
  <si>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</si>
  <si>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</si>
  <si>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</si>
  <si>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</si>
  <si>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</si>
  <si>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</si>
  <si>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</si>
  <si>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</si>
  <si>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</si>
  <si>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</si>
  <si>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</si>
  <si>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</si>
  <si>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</si>
  <si>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</si>
  <si>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</si>
  <si>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</si>
  <si>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</si>
  <si>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</si>
  <si>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</si>
  <si>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</si>
  <si>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</si>
  <si>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</si>
  <si>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</si>
  <si>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</si>
  <si>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</si>
  <si>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</si>
  <si>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</si>
  <si>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</si>
  <si>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</si>
  <si>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</si>
  <si>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</si>
  <si>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</si>
  <si>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</si>
  <si>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</si>
  <si>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</si>
  <si>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</si>
  <si>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</si>
  <si>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</si>
  <si>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</si>
  <si>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</si>
  <si>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</si>
  <si>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</si>
  <si>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</si>
  <si>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</si>
  <si>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</si>
  <si>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</si>
  <si>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</si>
  <si>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</si>
  <si>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</si>
  <si>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</si>
  <si>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</si>
  <si>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</si>
  <si>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</si>
  <si>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</si>
  <si>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</si>
  <si>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</si>
  <si>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</si>
  <si>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</si>
  <si>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</si>
  <si>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</si>
  <si>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</si>
  <si>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</si>
  <si>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</si>
  <si>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</si>
  <si>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</si>
  <si>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</si>
  <si>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</si>
  <si>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</si>
  <si>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</si>
  <si>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</si>
  <si>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</si>
  <si>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</si>
  <si>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</si>
  <si>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</si>
  <si>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</si>
  <si>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</si>
  <si>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</si>
  <si>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</si>
  <si>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</si>
  <si>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</si>
  <si>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</si>
  <si>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</si>
  <si>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</si>
  <si>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</si>
  <si>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</si>
  <si>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</si>
  <si>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</si>
  <si>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</si>
  <si>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</si>
  <si>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</si>
  <si>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</si>
  <si>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</si>
  <si>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</si>
  <si>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</si>
  <si>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</si>
  <si>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</si>
  <si>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</si>
  <si>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</si>
  <si>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</si>
  <si>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</si>
  <si>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</si>
  <si>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</si>
  <si>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</si>
  <si>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</si>
  <si>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</si>
  <si>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</si>
  <si>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</si>
  <si>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</si>
  <si>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</si>
  <si>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</si>
  <si>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</si>
  <si>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</si>
  <si>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</si>
  <si>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</si>
  <si>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</si>
  <si>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</si>
  <si>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</si>
  <si>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</si>
  <si>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</si>
  <si>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</si>
  <si>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</si>
  <si>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</si>
  <si>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</si>
  <si>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</si>
  <si>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</si>
  <si>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</si>
  <si>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</si>
  <si>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</si>
  <si>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</si>
  <si>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</si>
  <si>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</si>
  <si>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</si>
  <si>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</si>
  <si>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</si>
  <si>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</si>
  <si>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</si>
  <si>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</si>
  <si>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</si>
  <si>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</si>
  <si>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</si>
  <si>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</si>
  <si>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</si>
  <si>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</si>
  <si>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</si>
  <si>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</si>
  <si>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</si>
  <si>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</si>
  <si>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</si>
  <si>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</si>
  <si>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</si>
  <si>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</si>
  <si>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</si>
  <si>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</si>
  <si>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</si>
  <si>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</si>
  <si>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</si>
  <si>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</si>
  <si>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</si>
  <si>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</si>
  <si>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</si>
  <si>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</si>
  <si>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</si>
  <si>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</si>
  <si>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</si>
  <si>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</si>
  <si>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</si>
  <si>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</si>
  <si>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</si>
  <si>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</si>
  <si>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</si>
  <si>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</si>
  <si>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</si>
  <si>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</si>
  <si>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</si>
  <si>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</si>
  <si>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</si>
  <si>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</si>
  <si>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</si>
  <si>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</si>
  <si>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</si>
  <si>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</si>
  <si>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</si>
  <si>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</si>
  <si>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</si>
  <si>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</si>
  <si>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</si>
  <si>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</si>
  <si>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</si>
  <si>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</si>
  <si>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</si>
  <si>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</si>
  <si>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</si>
  <si>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</si>
  <si>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</si>
  <si>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</si>
  <si>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</si>
  <si>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</si>
  <si>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</si>
  <si>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</si>
  <si>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</si>
  <si>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</si>
  <si>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</si>
  <si>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</si>
  <si>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</si>
  <si>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</si>
  <si>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</si>
  <si>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</si>
  <si>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</si>
  <si>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</si>
  <si>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</si>
  <si>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</si>
  <si>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</si>
  <si>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</si>
  <si>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</si>
  <si>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</si>
  <si>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</si>
  <si>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</si>
  <si>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</si>
  <si>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</si>
  <si>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</si>
  <si>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</si>
  <si>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</si>
  <si>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</si>
  <si>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</si>
  <si>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</si>
  <si>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</si>
  <si>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</si>
  <si>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</si>
  <si>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</si>
  <si>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</si>
  <si>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</si>
  <si>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</si>
  <si>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</si>
  <si>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</si>
  <si>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</si>
  <si>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</si>
  <si>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</si>
  <si>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</si>
  <si>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</si>
  <si>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</si>
  <si>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</si>
  <si>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</si>
  <si>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</si>
  <si>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</si>
  <si>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</si>
  <si>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</si>
  <si>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</si>
  <si>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</si>
  <si>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</si>
  <si>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</si>
  <si>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</si>
  <si>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</si>
  <si>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</si>
  <si>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</si>
  <si>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</si>
  <si>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</si>
  <si>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</si>
  <si>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</si>
  <si>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</si>
  <si>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</si>
  <si>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</si>
  <si>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</si>
  <si>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</si>
  <si>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</si>
  <si>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</si>
  <si>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</si>
  <si>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</si>
  <si>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</si>
  <si>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</si>
  <si>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</si>
  <si>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</si>
  <si>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</si>
  <si>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</si>
  <si>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</si>
  <si>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</si>
  <si>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</si>
  <si>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</si>
  <si>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</si>
  <si>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</si>
  <si>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</si>
  <si>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</si>
  <si>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</si>
  <si>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</si>
  <si>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</si>
  <si>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</si>
  <si>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</si>
  <si>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</si>
  <si>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</si>
  <si>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</si>
  <si>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</si>
  <si>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</si>
  <si>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</si>
  <si>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</si>
  <si>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</si>
  <si>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</si>
  <si>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</si>
  <si>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</si>
  <si>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</si>
  <si>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</si>
  <si>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</si>
  <si>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</si>
  <si>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</si>
  <si>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</si>
  <si>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</si>
  <si>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</si>
  <si>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</si>
  <si>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</si>
  <si>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</si>
  <si>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</si>
  <si>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</si>
  <si>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</si>
  <si>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</si>
  <si>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</si>
  <si>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</si>
  <si>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</si>
  <si>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</si>
  <si>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</si>
  <si>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</si>
  <si>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</si>
  <si>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</si>
  <si>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</si>
  <si>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</si>
  <si>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</si>
  <si>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</si>
  <si>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</si>
  <si>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</si>
  <si>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</si>
  <si>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</si>
  <si>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</si>
  <si>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</si>
  <si>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</si>
  <si>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</si>
  <si>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</si>
  <si>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</si>
  <si>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</si>
  <si>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</si>
  <si>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</si>
  <si>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</si>
  <si>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</si>
  <si>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</si>
  <si>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</si>
  <si>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</si>
  <si>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</si>
  <si>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</si>
  <si>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</si>
  <si>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</si>
  <si>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</si>
  <si>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</si>
  <si>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</si>
  <si>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</si>
  <si>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</si>
  <si>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</si>
  <si>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</si>
  <si>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</si>
  <si>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</si>
  <si>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</si>
  <si>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</si>
  <si>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</si>
  <si>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</si>
  <si>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</si>
  <si>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</si>
  <si>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</si>
  <si>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</si>
  <si>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</si>
  <si>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</si>
  <si>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</si>
  <si>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</si>
  <si>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</si>
  <si>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</si>
  <si>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</si>
  <si>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</si>
  <si>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</si>
  <si>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</si>
  <si>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</si>
  <si>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</si>
  <si>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</si>
  <si>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</si>
  <si>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</si>
  <si>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</si>
  <si>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</si>
  <si>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</si>
  <si>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</si>
  <si>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</si>
  <si>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</si>
  <si>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</si>
  <si>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</si>
  <si>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</si>
  <si>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</si>
  <si>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</si>
  <si>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</si>
  <si>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</si>
  <si>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</si>
  <si>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</si>
  <si>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</si>
  <si>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</si>
  <si>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</si>
  <si>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</si>
  <si>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</si>
  <si>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</si>
  <si>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</si>
  <si>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</si>
  <si>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</si>
  <si>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</si>
  <si>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</si>
  <si>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</si>
  <si>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</si>
  <si>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</si>
  <si>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</si>
  <si>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</si>
  <si>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</si>
  <si>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</si>
  <si>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</si>
  <si>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</si>
  <si>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</si>
  <si>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</si>
  <si>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</si>
  <si>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</si>
  <si>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</si>
  <si>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</si>
  <si>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</si>
  <si>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</si>
  <si>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</si>
  <si>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</si>
  <si>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</si>
  <si>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</si>
  <si>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</si>
  <si>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</si>
  <si>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</si>
  <si>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</si>
  <si>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</si>
  <si>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</si>
  <si>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</si>
  <si>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</si>
  <si>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</si>
  <si>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</si>
  <si>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</si>
  <si>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</si>
  <si>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</si>
  <si>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</si>
  <si>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</si>
  <si>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</si>
  <si>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</si>
  <si>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</si>
  <si>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</si>
  <si>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</si>
  <si>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</si>
  <si>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</si>
  <si>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</si>
  <si>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</si>
  <si>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</si>
  <si>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</si>
  <si>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</si>
  <si>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</si>
  <si>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</si>
  <si>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</si>
  <si>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</si>
  <si>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</si>
  <si>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</si>
  <si>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</si>
  <si>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</si>
  <si>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</si>
  <si>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</si>
  <si>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</si>
  <si>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</si>
  <si>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</si>
  <si>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</si>
  <si>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</si>
  <si>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</si>
  <si>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</si>
  <si>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</si>
  <si>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</si>
  <si>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</si>
  <si>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</si>
  <si>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</si>
  <si>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</si>
  <si>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</si>
  <si>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</si>
  <si>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</si>
  <si>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</si>
  <si>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</si>
  <si>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</si>
  <si>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</si>
  <si>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</si>
  <si>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</si>
  <si>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</si>
  <si>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</si>
  <si>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</si>
  <si>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</si>
  <si>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</si>
  <si>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</si>
  <si>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</si>
  <si>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</si>
  <si>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</si>
  <si>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</si>
  <si>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</si>
  <si>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</si>
  <si>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</si>
  <si>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</si>
  <si>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</si>
  <si>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</si>
  <si>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</si>
  <si>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</si>
  <si>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</si>
  <si>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</si>
  <si>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</si>
  <si>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</si>
  <si>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</si>
  <si>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</si>
  <si>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</si>
  <si>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</si>
  <si>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</si>
  <si>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</si>
  <si>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</si>
  <si>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</si>
  <si>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</si>
  <si>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</si>
  <si>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</si>
  <si>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</si>
  <si>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</si>
  <si>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</si>
  <si>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</si>
  <si>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</si>
  <si>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</si>
  <si>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</si>
  <si>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</si>
  <si>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</si>
  <si>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</si>
  <si>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</si>
  <si>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</si>
  <si>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</si>
  <si>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</si>
  <si>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</si>
  <si>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</si>
  <si>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</si>
  <si>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</si>
  <si>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</si>
  <si>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</si>
  <si>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</si>
  <si>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</si>
  <si>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</si>
  <si>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</si>
  <si>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</si>
  <si>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</si>
  <si>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</si>
  <si>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</si>
  <si>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</si>
  <si>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</si>
  <si>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</si>
  <si>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</si>
  <si>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</si>
  <si>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</si>
  <si>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</si>
  <si>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</si>
  <si>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</si>
  <si>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</si>
  <si>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</si>
  <si>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</si>
  <si>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</si>
  <si>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</si>
  <si>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</si>
  <si>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</si>
  <si>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</si>
  <si>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</si>
  <si>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</si>
  <si>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</si>
  <si>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</si>
  <si>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</si>
  <si>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</si>
  <si>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</si>
  <si>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</si>
  <si>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</si>
  <si>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</si>
  <si>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</si>
  <si>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</si>
  <si>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</si>
  <si>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</si>
  <si>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</si>
  <si>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</si>
  <si>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</si>
  <si>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</si>
  <si>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</si>
  <si>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</si>
  <si>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</si>
  <si>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</si>
  <si>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</si>
  <si>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</si>
  <si>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</si>
  <si>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</si>
  <si>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</si>
  <si>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</si>
  <si>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</si>
  <si>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</si>
  <si>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</si>
  <si>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</si>
  <si>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</si>
  <si>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</si>
  <si>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</si>
  <si>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</si>
  <si>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</si>
  <si>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</si>
  <si>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</si>
  <si>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</si>
  <si>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</si>
  <si>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</si>
  <si>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</si>
  <si>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</si>
  <si>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</si>
  <si>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</si>
  <si>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</si>
  <si>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</si>
  <si>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</si>
  <si>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</si>
  <si>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</si>
  <si>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</si>
  <si>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</si>
  <si>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</si>
  <si>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</si>
  <si>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</si>
  <si>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</si>
  <si>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</si>
  <si>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</si>
  <si>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</si>
  <si>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</si>
  <si>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</si>
  <si>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</si>
  <si>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</si>
  <si>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</si>
  <si>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</si>
  <si>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</si>
  <si>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</si>
  <si>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</si>
  <si>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</si>
  <si>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</si>
  <si>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</si>
  <si>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</si>
  <si>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</si>
  <si>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</si>
  <si>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</si>
  <si>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</si>
  <si>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</si>
  <si>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</si>
  <si>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</si>
  <si>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</si>
  <si>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</si>
  <si>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</si>
  <si>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</si>
  <si>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</si>
  <si>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</si>
  <si>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</si>
  <si>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</si>
  <si>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</si>
  <si>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</si>
  <si>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</si>
  <si>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</si>
  <si>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</si>
  <si>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</si>
  <si>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</si>
  <si>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</si>
  <si>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</si>
  <si>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</si>
  <si>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</si>
  <si>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</si>
  <si>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</si>
  <si>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</si>
  <si>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</si>
  <si>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</si>
  <si>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</si>
  <si>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</si>
  <si>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</si>
  <si>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</si>
  <si>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</si>
  <si>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</si>
  <si>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</si>
  <si>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</si>
  <si>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</si>
  <si>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</si>
  <si>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</si>
  <si>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</si>
  <si>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</si>
  <si>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</si>
  <si>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</si>
  <si>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</si>
  <si>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</si>
  <si>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</si>
  <si>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</si>
  <si>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</si>
  <si>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</si>
  <si>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</si>
  <si>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</si>
  <si>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</si>
  <si>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</si>
  <si>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</si>
  <si>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</si>
  <si>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</si>
  <si>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</si>
  <si>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</si>
  <si>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</si>
  <si>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</si>
  <si>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</si>
  <si>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</si>
  <si>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</si>
  <si>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</si>
  <si>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</si>
  <si>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</si>
  <si>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</si>
  <si>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</si>
  <si>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</si>
  <si>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</si>
  <si>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</si>
  <si>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</si>
  <si>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</si>
  <si>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</si>
  <si>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</si>
  <si>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</si>
  <si>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</si>
  <si>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</si>
  <si>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</si>
  <si>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</si>
  <si>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</si>
  <si>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</si>
  <si>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</si>
  <si>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</si>
  <si>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</si>
  <si>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</si>
  <si>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</si>
  <si>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</si>
  <si>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</si>
  <si>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</si>
  <si>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</si>
  <si>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</si>
  <si>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</si>
  <si>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</si>
  <si>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</si>
  <si>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</si>
  <si>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</si>
  <si>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</si>
  <si>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</si>
  <si>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</si>
  <si>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</si>
  <si>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</si>
  <si>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</si>
  <si>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</si>
  <si>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</si>
  <si>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</si>
  <si>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</si>
  <si>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</si>
  <si>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</si>
  <si>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</si>
  <si>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</si>
  <si>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</si>
  <si>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</si>
  <si>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</si>
  <si>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</si>
  <si>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</si>
  <si>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</si>
  <si>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</si>
  <si>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</si>
  <si>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</si>
  <si>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</si>
  <si>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</si>
  <si>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</si>
  <si>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</si>
  <si>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</si>
  <si>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</si>
  <si>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</si>
  <si>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</si>
  <si>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</si>
  <si>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</si>
  <si>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</si>
  <si>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</si>
  <si>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</si>
  <si>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</si>
  <si>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</si>
  <si>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</si>
  <si>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</si>
  <si>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</si>
  <si>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</si>
  <si>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</si>
  <si>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</si>
  <si>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</si>
  <si>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</si>
  <si>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</si>
  <si>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</si>
  <si>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</si>
  <si>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</si>
  <si>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</si>
  <si>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</si>
  <si>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</si>
  <si>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</si>
  <si>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</si>
  <si>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</si>
  <si>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</si>
  <si>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</si>
  <si>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</si>
  <si>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</si>
  <si>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</si>
  <si>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</si>
  <si>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</si>
  <si>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</si>
  <si>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</si>
  <si>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</si>
  <si>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</si>
  <si>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</si>
  <si>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</si>
  <si>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</si>
  <si>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</si>
  <si>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</si>
  <si>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</si>
  <si>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</si>
  <si>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</si>
  <si>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</si>
  <si>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</si>
  <si>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</si>
  <si>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</si>
  <si>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</si>
  <si>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</si>
  <si>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</si>
  <si>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</si>
  <si>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</si>
  <si>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</si>
  <si>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</si>
  <si>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</si>
  <si>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</si>
  <si>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</si>
  <si>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</si>
  <si>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</si>
  <si>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</si>
  <si>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</si>
  <si>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</si>
  <si>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</si>
  <si>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</si>
  <si>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</si>
  <si>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</si>
  <si>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</si>
  <si>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</si>
  <si>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</si>
  <si>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</si>
  <si>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</si>
  <si>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</si>
  <si>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</si>
  <si>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</si>
  <si>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</si>
  <si>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</si>
  <si>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</si>
  <si>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</si>
  <si>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</si>
  <si>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</si>
  <si>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</si>
  <si>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</si>
  <si>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</si>
  <si>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</si>
  <si>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</si>
  <si>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</si>
  <si>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</si>
  <si>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</si>
  <si>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</si>
  <si>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</si>
  <si>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</si>
  <si>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</si>
  <si>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</si>
  <si>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</si>
  <si>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</si>
  <si>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</si>
  <si>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</si>
  <si>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</si>
  <si>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</si>
  <si>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</si>
  <si>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</si>
  <si>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</si>
  <si>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</si>
  <si>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</si>
  <si>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</si>
  <si>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</si>
  <si>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</si>
  <si>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</si>
  <si>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</si>
  <si>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</si>
  <si>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</si>
  <si>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</si>
  <si>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</si>
  <si>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</si>
  <si>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</si>
  <si>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</si>
  <si>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</si>
  <si>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</si>
  <si>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</si>
  <si>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</si>
  <si>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</si>
  <si>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</si>
  <si>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</si>
  <si>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</si>
  <si>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</si>
  <si>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</si>
  <si>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</si>
  <si>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</si>
  <si>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</si>
  <si>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</si>
  <si>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</si>
  <si>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</si>
  <si>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</si>
  <si>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</si>
  <si>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</si>
  <si>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</si>
  <si>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</si>
  <si>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</si>
  <si>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</si>
  <si>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</si>
  <si>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</si>
  <si>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</si>
  <si>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</si>
  <si>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</si>
  <si>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</si>
  <si>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</si>
  <si>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</si>
  <si>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</si>
  <si>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</si>
  <si>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</si>
  <si>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</si>
  <si>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</si>
  <si>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</si>
  <si>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</si>
  <si>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</si>
  <si>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</si>
  <si>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</si>
  <si>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</si>
  <si>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</si>
  <si>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</si>
  <si>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</si>
  <si>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</si>
  <si>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</si>
  <si>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</si>
  <si>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</si>
  <si>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</si>
  <si>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</si>
  <si>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</si>
  <si>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</si>
  <si>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</si>
  <si>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</si>
  <si>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</si>
  <si>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</si>
  <si>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</si>
  <si>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</si>
  <si>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</si>
  <si>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</si>
  <si>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</si>
  <si>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</si>
  <si>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</si>
  <si>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</si>
  <si>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</si>
  <si>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</si>
  <si>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</si>
  <si>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</si>
  <si>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</si>
  <si>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</si>
  <si>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</si>
  <si>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</si>
  <si>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</si>
  <si>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</si>
  <si>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</si>
  <si>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</si>
  <si>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</si>
  <si>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</si>
  <si>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</si>
  <si>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</si>
  <si>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</si>
  <si>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</si>
  <si>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</si>
  <si>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</si>
  <si>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</si>
  <si>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</si>
  <si>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</si>
  <si>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</si>
  <si>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</si>
  <si>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</si>
  <si>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</si>
  <si>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</si>
  <si>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</si>
  <si>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</si>
  <si>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</si>
  <si>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</si>
  <si>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</si>
  <si>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</si>
  <si>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</si>
  <si>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</si>
  <si>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</si>
  <si>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</si>
  <si>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</si>
  <si>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</si>
  <si>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</si>
  <si>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</si>
  <si>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</si>
  <si>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</si>
  <si>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</si>
  <si>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</si>
  <si>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</si>
  <si>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</si>
  <si>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</si>
  <si>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</si>
  <si>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</si>
  <si>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</si>
  <si>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</si>
  <si>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</si>
  <si>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</si>
  <si>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</si>
  <si>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</si>
  <si>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</si>
  <si>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</si>
  <si>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</si>
  <si>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</si>
  <si>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</si>
  <si>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</si>
  <si>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</si>
  <si>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</si>
  <si>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</si>
  <si>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</si>
  <si>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</si>
  <si>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</si>
  <si>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</si>
  <si>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</si>
  <si>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</si>
  <si>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</si>
  <si>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</si>
  <si>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</si>
  <si>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</si>
  <si>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</si>
  <si>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</si>
  <si>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</si>
  <si>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</si>
  <si>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</si>
  <si>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</si>
  <si>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</si>
  <si>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</si>
  <si>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</si>
  <si>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</si>
  <si>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</si>
  <si>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</si>
  <si>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</si>
  <si>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</si>
  <si>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</si>
  <si>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</si>
  <si>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</si>
  <si>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</si>
  <si>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</si>
  <si>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</si>
  <si>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</si>
  <si>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</si>
  <si>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</si>
  <si>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</si>
  <si>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</si>
  <si>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</si>
  <si>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</si>
  <si>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</si>
  <si>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</si>
  <si>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</si>
  <si>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</si>
  <si>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</si>
  <si>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</si>
  <si>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</si>
  <si>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</si>
  <si>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</si>
  <si>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</si>
  <si>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</si>
  <si>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</si>
  <si>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</si>
  <si>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</si>
  <si>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</si>
  <si>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</si>
  <si>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</si>
  <si>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</si>
  <si>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</si>
  <si>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</si>
  <si>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</si>
  <si>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</si>
  <si>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</si>
  <si>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</si>
  <si>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</si>
  <si>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</si>
  <si>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</si>
  <si>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</si>
  <si>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</si>
  <si>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</si>
  <si>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</si>
  <si>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</si>
  <si>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</si>
  <si>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</si>
  <si>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</si>
  <si>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</si>
  <si>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</si>
  <si>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</si>
  <si>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</si>
  <si>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</si>
  <si>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</si>
  <si>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</si>
  <si>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</si>
  <si>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</si>
  <si>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</si>
  <si>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</si>
  <si>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</si>
  <si>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</si>
  <si>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</si>
  <si>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</si>
  <si>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</si>
  <si>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</si>
  <si>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</si>
  <si>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</si>
  <si>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</si>
  <si>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</si>
  <si>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</si>
  <si>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</si>
  <si>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</si>
  <si>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</si>
  <si>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</si>
  <si>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</si>
  <si>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</si>
  <si>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</si>
  <si>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</si>
  <si>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</si>
  <si>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</si>
  <si>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</si>
  <si>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</si>
  <si>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</si>
  <si>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</si>
  <si>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</si>
  <si>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</si>
  <si>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</si>
  <si>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</si>
  <si>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</si>
  <si>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</si>
  <si>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</si>
  <si>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</si>
  <si>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</si>
  <si>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</si>
  <si>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</si>
  <si>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</si>
  <si>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</si>
  <si>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</si>
  <si>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</si>
  <si>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</si>
  <si>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</si>
  <si>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</si>
  <si>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</si>
  <si>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</si>
  <si>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</si>
  <si>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</si>
  <si>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</si>
  <si>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</si>
  <si>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</si>
  <si>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</si>
  <si>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</si>
  <si>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</si>
  <si>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</si>
  <si>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</si>
  <si>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</si>
  <si>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</si>
  <si>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</si>
  <si>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</si>
  <si>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</si>
  <si>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</si>
  <si>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</si>
  <si>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</si>
  <si>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</si>
  <si>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</si>
  <si>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</si>
  <si>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</si>
  <si>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</si>
  <si>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</si>
  <si>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</si>
  <si>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</si>
  <si>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</si>
  <si>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</si>
  <si>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</si>
  <si>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</si>
  <si>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</si>
  <si>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</si>
  <si>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</si>
  <si>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</si>
  <si>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</si>
  <si>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</si>
  <si>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</si>
  <si>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</si>
  <si>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</si>
  <si>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</si>
  <si>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</si>
  <si>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</si>
  <si>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</si>
  <si>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</si>
  <si>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</si>
  <si>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</si>
  <si>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</si>
  <si>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</si>
  <si>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</si>
  <si>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</si>
  <si>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</si>
  <si>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</si>
  <si>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</si>
  <si>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</si>
  <si>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</si>
  <si>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</si>
  <si>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</si>
  <si>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</si>
  <si>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</si>
  <si>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</si>
  <si>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</si>
  <si>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</si>
  <si>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</si>
  <si>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</si>
  <si>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</si>
  <si>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</si>
  <si>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</si>
  <si>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</si>
  <si>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</si>
  <si>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</si>
  <si>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</si>
  <si>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</si>
  <si>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</si>
  <si>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</si>
  <si>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</si>
  <si>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</si>
  <si>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</si>
  <si>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</si>
  <si>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</si>
  <si>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</si>
  <si>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</si>
  <si>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</si>
  <si>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</si>
  <si>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</si>
  <si>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</si>
  <si>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</si>
  <si>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</si>
  <si>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</si>
  <si>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</si>
  <si>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</si>
  <si>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</si>
  <si>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</si>
  <si>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</si>
  <si>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</si>
  <si>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</si>
  <si>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</si>
  <si>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</si>
  <si>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</si>
  <si>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</si>
  <si>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</si>
  <si>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</si>
  <si>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</si>
  <si>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</si>
  <si>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</si>
  <si>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</si>
  <si>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</si>
  <si>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</si>
  <si>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</si>
  <si>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</si>
  <si>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</si>
  <si>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</si>
  <si>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</si>
  <si>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</si>
  <si>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</si>
  <si>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</si>
  <si>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</si>
  <si>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</si>
  <si>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</si>
  <si>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</si>
  <si>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</si>
  <si>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</si>
  <si>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</si>
  <si>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</si>
  <si>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</si>
  <si>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</si>
  <si>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</si>
  <si>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</si>
  <si>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</si>
  <si>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</si>
  <si>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</si>
  <si>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</si>
  <si>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</si>
  <si>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</si>
  <si>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</si>
  <si>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</si>
  <si>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</si>
  <si>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</si>
  <si>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</si>
  <si>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</si>
  <si>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</si>
  <si>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</si>
  <si>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</si>
  <si>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</si>
  <si>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</si>
  <si>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</si>
  <si>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</si>
  <si>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</si>
  <si>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</si>
  <si>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</si>
  <si>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</si>
  <si>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</si>
  <si>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</si>
  <si>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</si>
  <si>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</si>
  <si>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</si>
  <si>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</si>
  <si>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</si>
  <si>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</si>
  <si>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</si>
  <si>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</si>
  <si>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</si>
  <si>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</si>
  <si>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</si>
  <si>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</si>
  <si>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</si>
  <si>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</si>
  <si>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</si>
  <si>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</si>
  <si>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</si>
  <si>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</si>
  <si>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</si>
  <si>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</si>
  <si>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</si>
  <si>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</si>
  <si>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</si>
  <si>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</si>
  <si>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</si>
  <si>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</si>
  <si>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</si>
  <si>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</si>
  <si>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</si>
  <si>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</si>
  <si>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</si>
  <si>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</si>
  <si>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</si>
  <si>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</si>
  <si>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</si>
  <si>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</si>
  <si>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</si>
  <si>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</si>
  <si>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</si>
  <si>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</si>
  <si>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</si>
  <si>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</si>
  <si>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</si>
  <si>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</si>
  <si>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</si>
  <si>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</si>
  <si>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</si>
  <si>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</si>
  <si>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</si>
  <si>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</si>
  <si>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</si>
  <si>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</si>
  <si>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</si>
  <si>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</si>
  <si>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</si>
  <si>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</si>
  <si>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</si>
  <si>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</si>
  <si>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</si>
  <si>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</si>
  <si>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</si>
  <si>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</si>
  <si>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</si>
  <si>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</si>
  <si>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</si>
  <si>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</si>
  <si>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</si>
  <si>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</si>
  <si>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</si>
  <si>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</si>
  <si>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</si>
  <si>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</si>
  <si>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</si>
  <si>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</si>
  <si>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</si>
  <si>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</si>
  <si>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</si>
  <si>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</si>
  <si>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</si>
  <si>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</si>
  <si>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</si>
  <si>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</si>
  <si>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</si>
  <si>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</si>
  <si>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</si>
  <si>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</si>
  <si>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</si>
  <si>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</si>
  <si>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</si>
  <si>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</si>
  <si>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</si>
  <si>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</si>
  <si>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</si>
  <si>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</si>
  <si>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</si>
  <si>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</si>
  <si>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</si>
  <si>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</si>
  <si>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</si>
  <si>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</si>
  <si>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</si>
  <si>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</si>
  <si>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</si>
  <si>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</si>
  <si>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</si>
  <si>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</si>
  <si>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</si>
  <si>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</si>
  <si>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</si>
  <si>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</si>
  <si>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</si>
  <si>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</si>
  <si>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</si>
  <si>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</si>
  <si>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</si>
  <si>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</si>
  <si>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</si>
  <si>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</si>
  <si>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</si>
  <si>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</si>
  <si>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</si>
  <si>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</si>
  <si>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</si>
  <si>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</si>
  <si>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</si>
  <si>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</si>
  <si>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</si>
  <si>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</si>
  <si>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</si>
  <si>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</si>
  <si>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</si>
  <si>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</si>
  <si>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</si>
  <si>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</si>
  <si>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</si>
  <si>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</si>
  <si>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</si>
  <si>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</si>
  <si>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</si>
  <si>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</si>
  <si>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</si>
  <si>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</si>
  <si>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</si>
  <si>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</si>
  <si>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</si>
  <si>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</si>
  <si>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</si>
  <si>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</si>
  <si>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</si>
  <si>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</si>
  <si>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</si>
  <si>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</si>
  <si>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</si>
  <si>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</si>
  <si>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</si>
  <si>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</si>
  <si>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</si>
  <si>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</si>
  <si>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</si>
  <si>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</si>
  <si>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</si>
  <si>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</si>
  <si>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</si>
  <si>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</si>
  <si>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</si>
  <si>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</si>
  <si>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</si>
  <si>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</si>
  <si>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</si>
  <si>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</si>
  <si>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</si>
  <si>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</si>
  <si>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</si>
  <si>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</si>
  <si>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</si>
  <si>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</si>
  <si>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</si>
  <si>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</si>
  <si>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</si>
  <si>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</si>
  <si>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</si>
  <si>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</si>
  <si>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</si>
  <si>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</si>
  <si>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</si>
  <si>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</si>
  <si>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</si>
  <si>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</si>
  <si>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</si>
  <si>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</si>
  <si>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</si>
  <si>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</si>
  <si>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</si>
  <si>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</si>
  <si>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</si>
  <si>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</si>
  <si>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</si>
  <si>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</si>
  <si>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</si>
  <si>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</si>
  <si>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</si>
  <si>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</si>
  <si>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</si>
  <si>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</si>
  <si>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</si>
  <si>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</si>
  <si>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</si>
  <si>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</si>
  <si>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</si>
  <si>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</si>
  <si>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</si>
  <si>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</si>
  <si>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</si>
  <si>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</si>
  <si>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</si>
  <si>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</si>
  <si>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</si>
  <si>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</si>
  <si>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</si>
  <si>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</si>
  <si>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</si>
  <si>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</si>
  <si>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</si>
  <si>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</si>
  <si>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</si>
  <si>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</si>
  <si>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</si>
  <si>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</si>
  <si>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</si>
  <si>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</si>
  <si>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</si>
  <si>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</si>
  <si>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</si>
  <si>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</si>
  <si>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</si>
  <si>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</si>
  <si>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</si>
  <si>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</si>
  <si>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</si>
  <si>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</si>
  <si>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</si>
  <si>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</si>
  <si>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</si>
  <si>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</si>
  <si>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</si>
  <si>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</si>
  <si>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</si>
  <si>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</si>
  <si>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</si>
  <si>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</si>
  <si>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</si>
  <si>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</si>
  <si>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</si>
  <si>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</si>
  <si>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</si>
  <si>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</si>
  <si>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</si>
  <si>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</si>
  <si>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</si>
  <si>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</si>
  <si>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</si>
  <si>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</si>
  <si>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</si>
  <si>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</si>
  <si>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</si>
  <si>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</si>
  <si>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</si>
  <si>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</si>
  <si>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</si>
  <si>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</si>
  <si>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</si>
  <si>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</si>
  <si>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</si>
  <si>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</si>
  <si>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</si>
  <si>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</si>
  <si>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</si>
  <si>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</si>
  <si>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</si>
  <si>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</si>
  <si>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</si>
  <si>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</si>
  <si>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</si>
  <si>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</si>
  <si>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</si>
  <si>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</si>
  <si>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</si>
  <si>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</si>
  <si>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</si>
  <si>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</si>
  <si>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</si>
  <si>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</si>
  <si>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</si>
  <si>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</si>
  <si>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</si>
  <si>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</si>
  <si>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</si>
  <si>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</si>
  <si>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</si>
  <si>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</si>
  <si>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</si>
  <si>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</si>
  <si>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</si>
  <si>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</si>
  <si>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</si>
  <si>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</si>
  <si>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</si>
  <si>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</si>
  <si>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</si>
  <si>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</si>
  <si>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</si>
  <si>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</si>
  <si>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</si>
  <si>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</si>
  <si>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</si>
  <si>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</si>
  <si>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</si>
  <si>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</si>
  <si>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</si>
  <si>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</si>
  <si>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</si>
  <si>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</si>
  <si>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</si>
  <si>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</si>
  <si>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</si>
  <si>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</si>
  <si>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</si>
  <si>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</si>
  <si>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</si>
  <si>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</si>
  <si>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</si>
  <si>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</si>
  <si>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</si>
  <si>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</si>
  <si>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</si>
  <si>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</si>
  <si>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</si>
  <si>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</si>
  <si>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</si>
  <si>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</si>
  <si>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</si>
  <si>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</si>
  <si>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</si>
  <si>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</si>
  <si>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</si>
  <si>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</si>
  <si>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</si>
  <si>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</si>
  <si>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</si>
  <si>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</si>
  <si>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</si>
  <si>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</si>
  <si>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</si>
  <si>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</si>
  <si>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</si>
  <si>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</si>
  <si>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</si>
  <si>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</si>
  <si>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</si>
  <si>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</si>
  <si>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</si>
  <si>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</si>
  <si>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</si>
  <si>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</si>
  <si>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</si>
  <si>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</si>
  <si>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</si>
  <si>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</si>
  <si>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</si>
  <si>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</si>
  <si>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</si>
  <si>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</si>
  <si>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</si>
  <si>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</si>
  <si>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</si>
  <si>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</si>
  <si>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</si>
  <si>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</si>
  <si>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</si>
  <si>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</si>
  <si>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</si>
  <si>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</si>
  <si>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</si>
  <si>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</si>
  <si>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</si>
  <si>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</si>
  <si>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</si>
  <si>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</si>
  <si>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</si>
  <si>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</si>
  <si>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</si>
  <si>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</si>
  <si>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</si>
  <si>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</si>
  <si>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</si>
  <si>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</si>
  <si>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</si>
  <si>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</si>
  <si>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</si>
  <si>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</si>
  <si>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</si>
  <si>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</si>
  <si>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</si>
  <si>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</si>
  <si>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</si>
  <si>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</si>
  <si>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</si>
  <si>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</si>
  <si>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</si>
  <si>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</si>
  <si>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</si>
  <si>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</si>
  <si>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</si>
  <si>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</si>
  <si>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</si>
  <si>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</si>
  <si>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</si>
  <si>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</si>
  <si>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</si>
  <si>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</si>
  <si>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</si>
  <si>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</si>
  <si>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</si>
  <si>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</si>
  <si>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</si>
  <si>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</si>
  <si>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</si>
  <si>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</si>
  <si>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</si>
  <si>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</si>
  <si>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</si>
  <si>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</si>
  <si>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</si>
  <si>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</si>
  <si>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</si>
  <si>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</si>
  <si>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</si>
  <si>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</si>
  <si>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</si>
  <si>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</si>
  <si>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</si>
  <si>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</si>
  <si>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</si>
  <si>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</si>
  <si>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</si>
  <si>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</si>
  <si>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</si>
  <si>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</si>
  <si>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</si>
  <si>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</si>
  <si>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</si>
  <si>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</si>
  <si>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</si>
  <si>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</si>
  <si>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</si>
  <si>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</si>
  <si>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</si>
  <si>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</si>
  <si>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</si>
  <si>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</si>
  <si>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</si>
  <si>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</si>
  <si>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</si>
  <si>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</si>
  <si>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</si>
  <si>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</si>
  <si>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</si>
  <si>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</si>
  <si>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</si>
  <si>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</si>
  <si>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</si>
  <si>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</si>
  <si>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</si>
  <si>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</si>
  <si>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</si>
  <si>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</si>
  <si>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</si>
  <si>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</si>
  <si>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</si>
  <si>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</si>
  <si>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</si>
  <si>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</si>
  <si>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</si>
  <si>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</si>
  <si>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</si>
  <si>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</si>
  <si>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</si>
  <si>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</si>
  <si>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</si>
  <si>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</si>
  <si>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</si>
  <si>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</si>
  <si>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</si>
  <si>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</si>
  <si>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</si>
  <si>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</si>
  <si>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</si>
  <si>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</si>
  <si>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</si>
  <si>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</si>
  <si>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</si>
  <si>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</si>
  <si>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</si>
  <si>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</si>
  <si>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</si>
  <si>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</si>
  <si>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</si>
  <si>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</si>
  <si>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</si>
  <si>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</si>
  <si>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</si>
  <si>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</si>
  <si>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</si>
  <si>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</si>
  <si>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</si>
  <si>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</si>
  <si>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</si>
  <si>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</si>
  <si>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</si>
  <si>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</si>
  <si>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</si>
  <si>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</si>
  <si>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</si>
  <si>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</si>
  <si>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</si>
  <si>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</si>
  <si>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</si>
  <si>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</si>
  <si>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</si>
  <si>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</si>
  <si>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</si>
  <si>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</si>
  <si>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</si>
  <si>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</si>
  <si>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</si>
  <si>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</si>
  <si>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</si>
  <si>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</si>
  <si>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</si>
  <si>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</si>
  <si>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</si>
  <si>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</si>
  <si>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</si>
  <si>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</si>
  <si>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</si>
  <si>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</si>
  <si>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</si>
  <si>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</si>
  <si>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</si>
  <si>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</si>
  <si>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</si>
  <si>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</si>
  <si>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</si>
  <si>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</si>
  <si>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</si>
  <si>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</si>
  <si>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</si>
  <si>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</si>
  <si>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</si>
  <si>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</si>
  <si>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</si>
  <si>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</si>
  <si>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</si>
  <si>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</si>
  <si>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</si>
  <si>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</si>
  <si>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</si>
  <si>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</si>
  <si>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</si>
  <si>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</si>
  <si>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</si>
  <si>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</si>
  <si>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</si>
  <si>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</si>
  <si>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</si>
  <si>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</si>
  <si>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</si>
  <si>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</si>
  <si>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</si>
  <si>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</si>
  <si>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</si>
  <si>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</si>
  <si>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</si>
  <si>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</si>
  <si>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</si>
  <si>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</si>
  <si>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</si>
  <si>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</si>
  <si>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</si>
  <si>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</si>
  <si>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</si>
  <si>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</si>
  <si>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</si>
  <si>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</si>
  <si>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</si>
  <si>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</si>
  <si>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</si>
  <si>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</si>
  <si>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</si>
  <si>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</si>
  <si>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</si>
  <si>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</si>
  <si>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</si>
  <si>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</si>
  <si>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</si>
  <si>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</si>
  <si>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</si>
  <si>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</si>
  <si>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</si>
  <si>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</si>
  <si>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</si>
  <si>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</si>
  <si>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</si>
  <si>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</si>
  <si>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</si>
  <si>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</si>
  <si>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</si>
  <si>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</si>
  <si>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</si>
  <si>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</si>
  <si>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</si>
  <si>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</si>
  <si>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</si>
  <si>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</si>
  <si>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</si>
  <si>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</si>
  <si>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</si>
  <si>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</si>
  <si>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</si>
  <si>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</si>
  <si>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</si>
  <si>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</si>
  <si>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</si>
  <si>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</si>
  <si>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</si>
  <si>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</si>
  <si>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</si>
  <si>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</si>
  <si>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</si>
  <si>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</si>
  <si>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</si>
  <si>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</si>
  <si>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</si>
  <si>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</si>
  <si>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</si>
  <si>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</si>
  <si>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</si>
  <si>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</si>
  <si>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</si>
  <si>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</si>
  <si>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</si>
  <si>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</si>
  <si>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</si>
  <si>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</si>
  <si>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</si>
  <si>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</si>
  <si>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</si>
  <si>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</si>
  <si>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</si>
  <si>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</si>
  <si>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</si>
  <si>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</si>
  <si>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</si>
  <si>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</si>
  <si>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</si>
  <si>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</si>
  <si>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</si>
  <si>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</si>
  <si>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</si>
  <si>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</si>
  <si>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</si>
  <si>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</si>
  <si>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</si>
  <si>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</si>
  <si>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</si>
  <si>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</si>
  <si>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</si>
  <si>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</si>
  <si>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</si>
  <si>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</si>
  <si>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</si>
  <si>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</si>
  <si>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</si>
  <si>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</si>
  <si>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</si>
  <si>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</si>
  <si>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</si>
  <si>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</si>
  <si>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</si>
  <si>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</si>
  <si>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</si>
  <si>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</si>
  <si>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</si>
  <si>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</si>
  <si>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</si>
  <si>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</si>
  <si>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</si>
  <si>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</si>
  <si>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</si>
  <si>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</si>
  <si>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</si>
  <si>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</si>
  <si>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</si>
  <si>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</si>
  <si>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</si>
  <si>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</si>
  <si>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</si>
  <si>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</si>
  <si>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</si>
  <si>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</si>
  <si>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</si>
  <si>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</si>
  <si>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</si>
  <si>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</si>
  <si>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</si>
  <si>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</si>
  <si>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</si>
  <si>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</si>
  <si>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</si>
  <si>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</si>
  <si>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</si>
  <si>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</si>
  <si>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</si>
  <si>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</si>
  <si>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</si>
  <si>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</si>
  <si>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</si>
  <si>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</si>
  <si>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</si>
  <si>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</si>
  <si>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</si>
  <si>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</si>
  <si>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</si>
  <si>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</si>
  <si>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</si>
  <si>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</si>
  <si>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</si>
  <si>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</si>
  <si>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</si>
  <si>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</si>
  <si>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</si>
  <si>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</si>
  <si>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</si>
  <si>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</si>
  <si>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</si>
  <si>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</si>
  <si>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</si>
  <si>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</si>
  <si>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</si>
  <si>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</si>
  <si>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</si>
  <si>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</si>
  <si>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</si>
  <si>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</si>
  <si>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</si>
  <si>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</si>
  <si>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</si>
  <si>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</si>
  <si>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</si>
  <si>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</si>
  <si>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</si>
  <si>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</si>
  <si>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</si>
  <si>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</si>
  <si>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</si>
  <si>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</si>
  <si>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</si>
  <si>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</si>
  <si>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</si>
  <si>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</si>
  <si>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</si>
  <si>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</si>
  <si>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</si>
  <si>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</si>
  <si>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</si>
  <si>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</si>
  <si>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</si>
  <si>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</si>
  <si>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</si>
  <si>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</si>
  <si>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</si>
  <si>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</si>
  <si>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</si>
  <si>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</si>
  <si>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</si>
  <si>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</si>
  <si>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</si>
  <si>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</si>
  <si>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</si>
  <si>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</si>
  <si>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</si>
  <si>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</si>
  <si>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</si>
  <si>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</si>
  <si>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</si>
  <si>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</si>
  <si>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</si>
  <si>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</si>
  <si>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</si>
  <si>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</si>
  <si>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</si>
  <si>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</si>
  <si>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</si>
  <si>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</si>
  <si>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</si>
  <si>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</si>
  <si>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</si>
  <si>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</si>
  <si>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</si>
  <si>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</si>
  <si>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</si>
  <si>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</si>
  <si>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</si>
  <si>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</si>
  <si>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</si>
  <si>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</si>
  <si>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</si>
  <si>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</si>
  <si>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</si>
  <si>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</si>
  <si>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</si>
  <si>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</si>
  <si>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</si>
  <si>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</si>
  <si>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</si>
  <si>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</si>
  <si>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</si>
  <si>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</si>
  <si>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</si>
  <si>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</si>
  <si>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</si>
  <si>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</si>
  <si>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</si>
  <si>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</si>
  <si>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</si>
  <si>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</si>
  <si>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</si>
  <si>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</si>
  <si>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</si>
  <si>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</si>
  <si>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</si>
  <si>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</si>
  <si>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</si>
  <si>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</si>
  <si>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</si>
  <si>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</si>
  <si>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</si>
  <si>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</si>
  <si>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</si>
  <si>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</si>
  <si>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</si>
  <si>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</si>
  <si>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</si>
  <si>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</si>
  <si>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</si>
  <si>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</si>
  <si>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</si>
  <si>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</si>
  <si>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</si>
  <si>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</si>
  <si>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</si>
  <si>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</si>
  <si>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</si>
  <si>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</si>
  <si>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</si>
  <si>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</si>
  <si>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</si>
  <si>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</si>
  <si>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</si>
  <si>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</si>
  <si>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</si>
  <si>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</si>
  <si>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</si>
  <si>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</si>
  <si>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</si>
  <si>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</si>
  <si>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</si>
  <si>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</si>
  <si>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</si>
  <si>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</si>
  <si>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</si>
  <si>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</si>
  <si>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</si>
  <si>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</si>
  <si>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</si>
  <si>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</si>
  <si>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</si>
  <si>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</si>
  <si>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</si>
  <si>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</si>
  <si>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</si>
  <si>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</si>
  <si>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</si>
  <si>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</si>
  <si>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</si>
  <si>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</si>
  <si>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</si>
  <si>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</si>
  <si>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</si>
  <si>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</si>
  <si>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</si>
  <si>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</si>
  <si>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</si>
  <si>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</si>
  <si>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</si>
  <si>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</si>
  <si>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</si>
  <si>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</si>
  <si>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</si>
  <si>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</si>
  <si>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</si>
  <si>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</si>
  <si>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</si>
  <si>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</si>
  <si>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</si>
  <si>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</si>
  <si>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</si>
  <si>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</si>
  <si>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</si>
  <si>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</si>
  <si>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</si>
  <si>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</si>
  <si>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</si>
  <si>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</si>
  <si>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</si>
  <si>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</si>
  <si>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</si>
  <si>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</si>
  <si>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</si>
  <si>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</si>
  <si>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</si>
  <si>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</si>
  <si>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</si>
  <si>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</si>
  <si>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</si>
  <si>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</si>
  <si>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</si>
  <si>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</si>
  <si>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</si>
  <si>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</si>
  <si>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</si>
  <si>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</si>
  <si>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</si>
  <si>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</si>
  <si>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</si>
  <si>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</si>
  <si>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</si>
  <si>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</si>
  <si>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</si>
  <si>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</si>
  <si>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</si>
  <si>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</si>
  <si>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</si>
  <si>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</si>
  <si>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</si>
  <si>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</si>
  <si>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</si>
  <si>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</si>
  <si>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</si>
  <si>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</si>
  <si>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</si>
  <si>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</si>
  <si>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</si>
  <si>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</si>
  <si>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</si>
  <si>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</si>
  <si>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</si>
  <si>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</si>
  <si>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</si>
  <si>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</si>
  <si>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</si>
  <si>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</si>
  <si>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</si>
  <si>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</si>
  <si>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</si>
  <si>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</si>
  <si>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</si>
  <si>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</si>
  <si>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</si>
  <si>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</si>
  <si>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</si>
  <si>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</si>
  <si>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</si>
  <si>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</si>
  <si>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</si>
  <si>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</si>
  <si>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</si>
  <si>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</si>
  <si>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</si>
  <si>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</si>
  <si>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</si>
  <si>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</si>
  <si>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</si>
  <si>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</si>
  <si>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</si>
  <si>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</si>
  <si>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</si>
  <si>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</si>
  <si>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</si>
  <si>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</si>
  <si>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</si>
  <si>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</si>
  <si>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</si>
  <si>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</si>
  <si>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</si>
  <si>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</si>
  <si>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</si>
  <si>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</si>
  <si>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</si>
  <si>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</si>
  <si>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</si>
  <si>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</si>
  <si>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</si>
  <si>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</si>
  <si>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</si>
  <si>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</si>
  <si>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</si>
  <si>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</si>
  <si>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</si>
  <si>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</si>
  <si>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</si>
  <si>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</si>
  <si>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</si>
  <si>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</si>
  <si>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</si>
  <si>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</si>
  <si>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</si>
  <si>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</si>
  <si>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</si>
  <si>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</si>
  <si>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</si>
  <si>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</si>
  <si>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</si>
  <si>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</si>
  <si>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</si>
  <si>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</si>
  <si>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</si>
  <si>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</si>
  <si>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</si>
  <si>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</si>
  <si>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</si>
  <si>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</si>
  <si>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</si>
  <si>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</si>
  <si>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</si>
  <si>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</si>
  <si>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</si>
  <si>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</si>
  <si>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</si>
  <si>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</si>
  <si>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</si>
  <si>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</si>
  <si>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</si>
  <si>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</si>
  <si>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</si>
  <si>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</si>
  <si>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</si>
  <si>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</si>
  <si>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</si>
  <si>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</si>
  <si>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</si>
  <si>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</si>
  <si>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</si>
  <si>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</si>
  <si>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</si>
  <si>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</si>
  <si>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</si>
  <si>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</si>
  <si>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</si>
  <si>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</si>
  <si>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</si>
  <si>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</si>
  <si>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</si>
  <si>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</si>
  <si>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</si>
  <si>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</si>
  <si>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</si>
  <si>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</si>
  <si>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</si>
  <si>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</si>
  <si>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</si>
  <si>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</si>
  <si>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</si>
  <si>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</si>
  <si>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</si>
  <si>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</si>
  <si>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</si>
  <si>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</si>
  <si>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</si>
  <si>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</si>
  <si>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</si>
  <si>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</si>
  <si>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</si>
  <si>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</si>
  <si>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</si>
  <si>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</si>
  <si>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</si>
  <si>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</si>
  <si>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</si>
  <si>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</si>
  <si>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</si>
  <si>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</si>
  <si>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</si>
  <si>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</si>
  <si>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</si>
  <si>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</si>
  <si>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</si>
  <si>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</si>
  <si>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</si>
  <si>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</si>
  <si>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</si>
  <si>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</si>
  <si>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</si>
  <si>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</si>
  <si>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</si>
  <si>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</si>
  <si>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</si>
  <si>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</si>
  <si>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</si>
  <si>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</si>
  <si>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</si>
  <si>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</si>
  <si>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</si>
  <si>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</si>
  <si>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</si>
  <si>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</si>
  <si>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</si>
  <si>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</si>
  <si>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</si>
  <si>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</si>
  <si>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</si>
  <si>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</si>
  <si>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</si>
  <si>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</si>
  <si>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</si>
  <si>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</si>
  <si>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</si>
  <si>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</si>
  <si>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</si>
  <si>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</si>
  <si>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</si>
  <si>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</si>
  <si>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</si>
  <si>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</si>
  <si>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</si>
  <si>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</si>
  <si>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</si>
  <si>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</si>
  <si>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</si>
  <si>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</si>
  <si>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</si>
  <si>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</si>
  <si>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</si>
  <si>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</si>
  <si>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</si>
  <si>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</si>
  <si>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</si>
  <si>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</si>
  <si>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</si>
  <si>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</si>
  <si>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</si>
  <si>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</si>
  <si>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</si>
  <si>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</si>
  <si>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</si>
  <si>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</si>
  <si>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</si>
  <si>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</si>
  <si>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</si>
  <si>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</si>
  <si>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</si>
  <si>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</si>
  <si>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</si>
  <si>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</si>
  <si>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</si>
  <si>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</si>
  <si>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</si>
  <si>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</si>
  <si>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</si>
  <si>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</si>
  <si>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</si>
  <si>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</si>
  <si>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</si>
  <si>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</si>
  <si>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</si>
  <si>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</si>
  <si>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</si>
  <si>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</si>
  <si>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</si>
  <si>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</si>
  <si>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</si>
  <si>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</si>
  <si>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</si>
  <si>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</si>
  <si>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</si>
  <si>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</si>
  <si>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</si>
  <si>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</si>
  <si>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</si>
  <si>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</si>
  <si>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</si>
  <si>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</si>
  <si>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</si>
  <si>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</si>
  <si>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</si>
  <si>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</si>
  <si>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</si>
  <si>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</si>
  <si>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</si>
  <si>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</si>
  <si>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</si>
  <si>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</si>
  <si>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</si>
  <si>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</si>
  <si>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</si>
  <si>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</si>
  <si>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</si>
  <si>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</si>
  <si>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</si>
  <si>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</si>
  <si>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</si>
  <si>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</si>
  <si>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</si>
  <si>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</si>
  <si>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</si>
  <si>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</si>
  <si>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</si>
  <si>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</si>
  <si>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</si>
  <si>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</si>
  <si>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</si>
  <si>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</si>
  <si>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</si>
  <si>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</si>
  <si>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</si>
  <si>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</si>
  <si>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</si>
  <si>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</si>
  <si>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</si>
  <si>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</si>
  <si>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</si>
  <si>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</si>
  <si>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</si>
  <si>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</si>
  <si>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</si>
  <si>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</si>
  <si>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</si>
  <si>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</si>
  <si>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</si>
  <si>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</si>
  <si>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</si>
  <si>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</si>
  <si>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</si>
  <si>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</si>
  <si>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</si>
  <si>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</si>
  <si>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</si>
  <si>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</si>
  <si>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</si>
  <si>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</si>
  <si>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</si>
  <si>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</si>
  <si>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</si>
  <si>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</si>
  <si>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</si>
  <si>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</si>
  <si>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</si>
  <si>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</si>
  <si>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</si>
  <si>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</si>
  <si>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</si>
  <si>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</si>
  <si>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</si>
  <si>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</si>
  <si>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</si>
  <si>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</si>
  <si>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</si>
  <si>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</si>
  <si>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</si>
  <si>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</si>
  <si>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</si>
  <si>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</si>
  <si>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</si>
  <si>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</si>
  <si>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</si>
  <si>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</si>
  <si>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</si>
  <si>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</si>
  <si>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</si>
  <si>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</si>
  <si>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</si>
  <si>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</si>
  <si>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</si>
  <si>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</si>
  <si>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</si>
  <si>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</si>
  <si>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</si>
  <si>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</si>
  <si>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</si>
  <si>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</si>
  <si>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</si>
  <si>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</si>
  <si>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</si>
  <si>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</si>
  <si>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</si>
  <si>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</si>
  <si>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</si>
  <si>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</si>
  <si>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</si>
  <si>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</si>
  <si>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</si>
  <si>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</si>
  <si>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</si>
  <si>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</si>
  <si>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</si>
  <si>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</si>
  <si>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</si>
  <si>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</si>
  <si>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</si>
  <si>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</si>
  <si>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</si>
  <si>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</si>
  <si>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</si>
  <si>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</si>
  <si>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</si>
  <si>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</si>
  <si>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</si>
  <si>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</si>
  <si>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</si>
  <si>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</si>
  <si>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</si>
  <si>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</si>
  <si>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</si>
  <si>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</si>
  <si>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</si>
  <si>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</si>
  <si>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</si>
  <si>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</si>
  <si>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</si>
  <si>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</si>
  <si>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</si>
  <si>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</si>
  <si>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</si>
  <si>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</si>
  <si>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</si>
  <si>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</si>
  <si>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</si>
  <si>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</si>
  <si>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</si>
  <si>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</si>
  <si>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</si>
  <si>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</si>
  <si>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</si>
  <si>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</si>
  <si>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</si>
  <si>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</si>
  <si>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</si>
  <si>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</si>
  <si>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</si>
  <si>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</si>
  <si>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</si>
  <si>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</si>
  <si>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</si>
  <si>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</si>
  <si>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</si>
  <si>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</si>
  <si>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</si>
  <si>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</si>
  <si>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</si>
  <si>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</si>
  <si>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</si>
  <si>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</si>
  <si>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</si>
  <si>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</si>
  <si>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</si>
  <si>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</si>
  <si>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</si>
  <si>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</si>
  <si>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</si>
  <si>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</si>
  <si>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</si>
  <si>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</si>
  <si>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</si>
  <si>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</si>
  <si>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</si>
  <si>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</si>
  <si>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</si>
  <si>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</si>
  <si>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</si>
  <si>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</si>
  <si>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</si>
  <si>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</si>
  <si>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</si>
  <si>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</si>
  <si>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</si>
  <si>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</si>
  <si>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</si>
  <si>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</si>
  <si>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</si>
  <si>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</si>
  <si>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</si>
  <si>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</si>
  <si>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</si>
  <si>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</si>
  <si>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</si>
  <si>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</si>
  <si>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</si>
  <si>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</si>
  <si>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</si>
  <si>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</si>
  <si>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</si>
  <si>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</si>
  <si>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</si>
  <si>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</si>
  <si>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</si>
  <si>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</si>
  <si>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</si>
  <si>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</si>
  <si>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</si>
  <si>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</si>
  <si>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</si>
  <si>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</si>
  <si>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</si>
  <si>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</si>
  <si>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</si>
  <si>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</si>
  <si>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</si>
  <si>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</si>
  <si>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</si>
  <si>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</si>
  <si>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</si>
  <si>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</si>
  <si>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</si>
  <si>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</si>
  <si>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</si>
  <si>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</si>
  <si>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</si>
  <si>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</si>
  <si>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</si>
  <si>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</si>
  <si>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</si>
  <si>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</si>
  <si>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</si>
  <si>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</si>
  <si>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</si>
  <si>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</si>
  <si>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</si>
  <si>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</si>
  <si>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</si>
  <si>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</si>
  <si>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</si>
  <si>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</si>
  <si>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</si>
  <si>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</si>
  <si>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</si>
  <si>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</si>
  <si>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</si>
  <si>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</si>
  <si>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</si>
  <si>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</si>
  <si>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</si>
  <si>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</si>
  <si>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</si>
  <si>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</si>
  <si>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</si>
  <si>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</si>
  <si>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</si>
  <si>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</si>
  <si>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</si>
  <si>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</si>
  <si>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</si>
  <si>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</si>
  <si>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</si>
  <si>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</si>
  <si>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</si>
  <si>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</si>
  <si>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</si>
  <si>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</si>
  <si>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</si>
  <si>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</si>
  <si>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</si>
  <si>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</si>
  <si>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</si>
  <si>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</si>
  <si>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</si>
  <si>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</si>
  <si>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</si>
  <si>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</si>
  <si>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</si>
  <si>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</si>
  <si>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</si>
  <si>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</si>
  <si>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</si>
  <si>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</si>
  <si>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</si>
  <si>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</si>
  <si>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</si>
  <si>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</si>
  <si>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</si>
  <si>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</si>
  <si>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</si>
  <si>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</si>
  <si>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</si>
  <si>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</si>
  <si>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</si>
  <si>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</si>
  <si>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</si>
  <si>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</si>
  <si>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</si>
  <si>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</si>
  <si>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</si>
  <si>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</si>
  <si>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</si>
  <si>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</si>
  <si>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</si>
  <si>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</si>
  <si>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</si>
  <si>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</si>
  <si>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</si>
  <si>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</si>
  <si>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</si>
  <si>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</si>
  <si>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</si>
  <si>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</si>
  <si>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</si>
  <si>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</si>
  <si>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</si>
  <si>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</si>
  <si>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</si>
  <si>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</si>
  <si>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</si>
  <si>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</si>
  <si>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</si>
  <si>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</si>
  <si>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</si>
  <si>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</si>
  <si>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</si>
  <si>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</si>
  <si>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</si>
  <si>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</si>
  <si>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</si>
  <si>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</si>
  <si>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</si>
  <si>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</si>
  <si>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</si>
  <si>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</si>
  <si>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</si>
  <si>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</si>
  <si>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</si>
  <si>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</si>
  <si>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</si>
  <si>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</si>
  <si>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</si>
  <si>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</si>
  <si>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</si>
  <si>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</si>
  <si>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</si>
  <si>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</si>
  <si>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</si>
  <si>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</si>
  <si>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</si>
  <si>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</si>
  <si>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</si>
  <si>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</si>
  <si>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</si>
  <si>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</si>
  <si>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</si>
  <si>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</si>
  <si>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</si>
  <si>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</si>
  <si>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</si>
  <si>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</si>
  <si>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</si>
  <si>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</si>
  <si>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</si>
  <si>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</si>
  <si>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</si>
  <si>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</si>
  <si>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</si>
  <si>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</si>
  <si>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</si>
  <si>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</si>
  <si>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</si>
  <si>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</si>
  <si>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</si>
  <si>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</si>
  <si>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</si>
  <si>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</si>
  <si>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</si>
  <si>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</si>
  <si>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</si>
  <si>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</si>
  <si>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</si>
  <si>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</si>
  <si>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</si>
  <si>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</si>
  <si>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</si>
  <si>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</si>
  <si>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</si>
  <si>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</si>
  <si>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</si>
  <si>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</si>
  <si>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</si>
  <si>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</si>
  <si>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</si>
  <si>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</si>
  <si>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</si>
  <si>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</si>
  <si>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</si>
  <si>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</si>
  <si>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</si>
  <si>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</si>
  <si>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</si>
  <si>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</si>
  <si>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</si>
  <si>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</si>
  <si>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</si>
  <si>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</si>
  <si>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</si>
  <si>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</si>
  <si>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</si>
  <si>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</si>
  <si>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</si>
  <si>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</si>
  <si>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</si>
  <si>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</si>
  <si>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</si>
  <si>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</si>
  <si>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</si>
  <si>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</si>
  <si>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</si>
  <si>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</si>
  <si>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</si>
  <si>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</si>
  <si>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</si>
  <si>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</si>
  <si>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</si>
  <si>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</si>
  <si>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</si>
  <si>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</si>
  <si>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</si>
  <si>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</si>
  <si>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</si>
  <si>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</si>
  <si>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</si>
  <si>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</si>
  <si>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</si>
  <si>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</si>
  <si>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</si>
  <si>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</si>
  <si>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</si>
  <si>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</si>
  <si>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</si>
  <si>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</si>
  <si>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</si>
  <si>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</si>
  <si>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</si>
  <si>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</si>
  <si>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</si>
  <si>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</si>
  <si>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</si>
  <si>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</si>
  <si>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</si>
  <si>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</si>
  <si>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</si>
  <si>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</si>
  <si>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</si>
  <si>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</si>
  <si>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</si>
  <si>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</si>
  <si>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</si>
  <si>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</si>
  <si>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</si>
  <si>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</si>
  <si>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</si>
  <si>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</si>
  <si>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</si>
  <si>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</si>
  <si>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</si>
  <si>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</si>
  <si>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</si>
  <si>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</si>
  <si>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</si>
  <si>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</si>
  <si>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</si>
  <si>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</si>
  <si>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</si>
  <si>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</si>
  <si>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</si>
  <si>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</si>
  <si>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</si>
  <si>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</si>
  <si>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</si>
  <si>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</si>
  <si>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</si>
  <si>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</si>
  <si>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</si>
  <si>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</si>
  <si>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</si>
  <si>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</si>
  <si>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</si>
  <si>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</si>
  <si>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</si>
  <si>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</si>
  <si>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</si>
  <si>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</si>
  <si>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</si>
  <si>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</si>
  <si>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</si>
  <si>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</si>
  <si>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</si>
  <si>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</si>
  <si>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</si>
  <si>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</si>
  <si>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</si>
  <si>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</si>
  <si>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</si>
  <si>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</si>
  <si>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</si>
  <si>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</si>
  <si>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</si>
  <si>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</si>
  <si>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</si>
  <si>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</si>
  <si>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</si>
  <si>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</si>
  <si>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</si>
  <si>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</si>
  <si>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</si>
  <si>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</si>
  <si>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</si>
  <si>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</si>
  <si>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</si>
  <si>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</si>
  <si>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</si>
  <si>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</si>
  <si>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</si>
  <si>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</si>
  <si>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</si>
  <si>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</si>
  <si>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</si>
  <si>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</si>
  <si>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</si>
  <si>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</si>
  <si>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</si>
  <si>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</si>
  <si>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</si>
  <si>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</si>
  <si>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</si>
  <si>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</si>
  <si>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</si>
  <si>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</si>
  <si>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</si>
  <si>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</si>
  <si>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</si>
  <si>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</si>
  <si>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</si>
  <si>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</si>
  <si>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</si>
  <si>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</si>
  <si>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</si>
  <si>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</si>
  <si>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</si>
  <si>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</si>
  <si>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</si>
  <si>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</si>
  <si>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</si>
  <si>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</si>
  <si>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</si>
  <si>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</si>
  <si>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</si>
  <si>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</si>
  <si>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</si>
  <si>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</si>
  <si>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</si>
  <si>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</si>
  <si>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</si>
  <si>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</si>
  <si>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</si>
  <si>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</si>
  <si>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</si>
  <si>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</si>
  <si>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</si>
  <si>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</si>
  <si>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</si>
  <si>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</si>
  <si>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</si>
  <si>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</si>
  <si>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</si>
  <si>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</si>
  <si>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</si>
  <si>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</si>
  <si>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</si>
  <si>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</si>
  <si>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</si>
  <si>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</si>
  <si>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</si>
  <si>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</si>
  <si>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</si>
  <si>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</si>
  <si>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</si>
  <si>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</si>
  <si>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</si>
  <si>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</si>
  <si>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</si>
  <si>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</si>
  <si>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</si>
  <si>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</si>
  <si>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</si>
  <si>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</si>
  <si>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</si>
  <si>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</si>
  <si>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</si>
  <si>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</si>
  <si>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</si>
  <si>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</si>
  <si>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</si>
  <si>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</si>
  <si>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</si>
  <si>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</si>
  <si>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</si>
  <si>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</si>
  <si>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</si>
  <si>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</si>
  <si>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</si>
  <si>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</si>
  <si>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</si>
  <si>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</si>
  <si>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</si>
  <si>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</si>
  <si>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</si>
  <si>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</si>
  <si>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</si>
  <si>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</si>
  <si>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</si>
  <si>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</si>
  <si>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</si>
  <si>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</si>
  <si>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</si>
  <si>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</si>
  <si>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</si>
  <si>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</si>
  <si>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</si>
  <si>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</si>
  <si>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</si>
  <si>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</si>
  <si>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</si>
  <si>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</si>
  <si>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</si>
  <si>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</si>
  <si>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</si>
  <si>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</si>
  <si>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</si>
  <si>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</si>
  <si>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</si>
  <si>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</si>
  <si>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</si>
  <si>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</si>
  <si>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</si>
  <si>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</si>
  <si>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</si>
  <si>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</si>
  <si>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</si>
  <si>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</si>
  <si>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</si>
  <si>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</si>
  <si>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</si>
  <si>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</si>
  <si>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</si>
  <si>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</si>
  <si>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</si>
  <si>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</si>
  <si>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</si>
  <si>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</si>
  <si>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</si>
  <si>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</si>
  <si>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</si>
  <si>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</si>
  <si>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</si>
  <si>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</si>
  <si>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</si>
  <si>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</si>
  <si>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</si>
  <si>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</si>
  <si>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</si>
  <si>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</si>
  <si>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</si>
  <si>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</si>
  <si>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</si>
  <si>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</si>
  <si>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</si>
  <si>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</si>
  <si>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</si>
  <si>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</si>
  <si>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</si>
  <si>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</si>
  <si>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</si>
  <si>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</si>
  <si>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</si>
  <si>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</si>
  <si>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</si>
  <si>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</si>
  <si>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</si>
  <si>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</si>
  <si>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</si>
  <si>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</si>
  <si>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</si>
  <si>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</si>
  <si>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</si>
  <si>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</si>
  <si>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</si>
  <si>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</si>
  <si>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</si>
  <si>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</si>
  <si>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</si>
  <si>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</si>
  <si>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</si>
  <si>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</si>
  <si>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</si>
  <si>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</si>
  <si>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</si>
  <si>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</si>
  <si>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</si>
  <si>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</si>
  <si>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</si>
  <si>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</si>
  <si>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</si>
  <si>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</si>
  <si>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</si>
  <si>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</si>
  <si>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</si>
  <si>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</si>
  <si>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</si>
  <si>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</si>
  <si>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</si>
  <si>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</si>
  <si>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</si>
  <si>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</si>
  <si>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</si>
  <si>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</si>
  <si>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</si>
  <si>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</si>
  <si>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</si>
  <si>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</si>
  <si>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</si>
  <si>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</si>
  <si>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</si>
  <si>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</si>
  <si>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</si>
  <si>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</si>
  <si>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</si>
  <si>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</si>
  <si>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</si>
  <si>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</si>
  <si>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</si>
  <si>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</si>
  <si>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</si>
  <si>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</si>
  <si>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</si>
  <si>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</si>
  <si>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</si>
  <si>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</si>
  <si>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</si>
  <si>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</si>
  <si>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</si>
  <si>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</si>
  <si>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</si>
  <si>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</si>
  <si>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</si>
  <si>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</si>
  <si>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</si>
  <si>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</si>
  <si>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</si>
  <si>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</si>
  <si>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</si>
  <si>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</si>
  <si>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</si>
  <si>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</si>
  <si>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</si>
  <si>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</si>
  <si>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</si>
  <si>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</si>
  <si>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</si>
  <si>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</si>
  <si>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</si>
  <si>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</si>
  <si>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</si>
  <si>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</si>
  <si>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</si>
  <si>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</si>
  <si>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</si>
  <si>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</si>
  <si>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</si>
  <si>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</si>
  <si>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</si>
  <si>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</si>
  <si>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</si>
  <si>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</si>
  <si>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</si>
  <si>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</si>
  <si>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</si>
  <si>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</si>
  <si>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</si>
  <si>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</si>
  <si>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</si>
  <si>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</si>
  <si>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</si>
  <si>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</si>
  <si>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</si>
  <si>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</si>
  <si>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</si>
  <si>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</si>
  <si>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</si>
  <si>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</si>
  <si>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</si>
  <si>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</si>
  <si>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</si>
  <si>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</si>
  <si>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</si>
  <si>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</si>
  <si>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</si>
  <si>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</si>
  <si>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</si>
  <si>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</si>
  <si>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</si>
  <si>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</si>
  <si>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</si>
  <si>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</si>
  <si>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</si>
  <si>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</si>
  <si>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</si>
  <si>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</si>
  <si>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</si>
  <si>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</si>
  <si>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</si>
  <si>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</si>
  <si>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</si>
  <si>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</si>
  <si>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</si>
  <si>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</si>
  <si>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</si>
  <si>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</si>
  <si>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</si>
  <si>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</si>
  <si>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</si>
  <si>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</si>
  <si>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</si>
  <si>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</si>
  <si>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</si>
  <si>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</si>
  <si>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</si>
  <si>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</si>
  <si>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</si>
  <si>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</si>
  <si>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</si>
  <si>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</si>
  <si>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</si>
  <si>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</si>
  <si>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</si>
  <si>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</si>
  <si>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</si>
  <si>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</si>
  <si>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</si>
  <si>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</si>
  <si>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</si>
  <si>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</si>
  <si>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</si>
  <si>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</si>
  <si>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</si>
  <si>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</si>
  <si>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</si>
  <si>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</si>
  <si>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</si>
  <si>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</si>
  <si>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</si>
  <si>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</si>
  <si>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</si>
  <si>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</si>
  <si>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</si>
  <si>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</si>
  <si>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</si>
  <si>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</si>
  <si>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</si>
  <si>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</si>
  <si>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</si>
  <si>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</si>
  <si>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</si>
  <si>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</si>
  <si>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</si>
  <si>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</si>
  <si>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</si>
  <si>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</si>
  <si>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</si>
  <si>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</si>
  <si>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</si>
  <si>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</si>
  <si>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</si>
  <si>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</si>
  <si>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</si>
  <si>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</si>
  <si>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</si>
  <si>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</si>
  <si>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</si>
  <si>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</si>
  <si>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</si>
  <si>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</si>
  <si>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</si>
  <si>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</si>
  <si>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</si>
  <si>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</si>
  <si>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</si>
  <si>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</si>
  <si>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</si>
  <si>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</si>
  <si>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</si>
  <si>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</si>
  <si>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</si>
  <si>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</si>
  <si>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</si>
  <si>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</si>
  <si>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</si>
  <si>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</si>
  <si>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</si>
  <si>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</si>
  <si>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</si>
  <si>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</si>
  <si>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</si>
  <si>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</si>
  <si>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</si>
  <si>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</si>
  <si>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</si>
  <si>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</si>
  <si>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</si>
  <si>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</si>
  <si>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</si>
  <si>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</si>
  <si>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</si>
  <si>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</si>
  <si>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</si>
  <si>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</si>
  <si>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</si>
  <si>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</si>
  <si>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</si>
  <si>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</si>
  <si>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</si>
  <si>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</si>
  <si>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</si>
  <si>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</si>
  <si>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</si>
  <si>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</si>
  <si>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</si>
  <si>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</si>
  <si>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</si>
  <si>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</si>
  <si>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</si>
  <si>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</si>
  <si>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</si>
  <si>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</si>
  <si>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</si>
  <si>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</si>
  <si>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</si>
  <si>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</si>
  <si>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</si>
  <si>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</si>
  <si>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</si>
  <si>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</si>
  <si>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</si>
  <si>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</si>
  <si>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</si>
  <si>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</si>
  <si>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</si>
  <si>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</si>
  <si>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</si>
  <si>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</si>
  <si>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</si>
  <si>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</si>
  <si>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</si>
  <si>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</si>
  <si>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</si>
  <si>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</si>
  <si>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</si>
  <si>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</si>
  <si>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</si>
  <si>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</si>
  <si>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</si>
  <si>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</si>
  <si>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</si>
  <si>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</si>
  <si>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</si>
  <si>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</si>
  <si>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</si>
  <si>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</si>
  <si>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</si>
  <si>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</si>
  <si>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</si>
  <si>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</si>
  <si>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</si>
  <si>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</si>
  <si>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</si>
  <si>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</si>
  <si>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</si>
  <si>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</si>
  <si>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</si>
  <si>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</si>
  <si>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</si>
  <si>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</si>
  <si>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</si>
  <si>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</si>
  <si>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</si>
  <si>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</si>
  <si>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</si>
  <si>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</si>
  <si>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</si>
  <si>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</si>
  <si>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</si>
  <si>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</si>
  <si>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</si>
  <si>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</si>
  <si>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</si>
  <si>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</si>
  <si>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</si>
  <si>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</si>
  <si>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</si>
  <si>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</si>
  <si>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</si>
  <si>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</si>
  <si>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</si>
  <si>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</si>
  <si>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</si>
  <si>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</si>
  <si>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</si>
  <si>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</si>
  <si>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</si>
  <si>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</si>
  <si>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</si>
  <si>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</si>
  <si>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</si>
  <si>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</si>
  <si>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</si>
  <si>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</si>
  <si>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</si>
  <si>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</si>
  <si>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</si>
  <si>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</si>
  <si>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</si>
  <si>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</si>
  <si>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</si>
  <si>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</si>
  <si>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</si>
  <si>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</si>
  <si>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</si>
  <si>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</si>
  <si>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</si>
  <si>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</si>
  <si>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</si>
  <si>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</si>
  <si>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</si>
  <si>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</si>
  <si>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</si>
  <si>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</si>
  <si>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</si>
  <si>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</si>
  <si>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</si>
  <si>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</si>
  <si>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</si>
  <si>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</si>
  <si>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</si>
  <si>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</si>
  <si>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</si>
  <si>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</si>
  <si>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</si>
  <si>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</si>
  <si>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</si>
  <si>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</si>
  <si>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</si>
  <si>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</si>
  <si>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</si>
  <si>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</si>
  <si>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</si>
  <si>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</si>
  <si>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</si>
  <si>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</si>
  <si>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</si>
  <si>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</si>
  <si>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</si>
  <si>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</si>
  <si>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</si>
  <si>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</si>
  <si>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</si>
  <si>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</si>
  <si>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</si>
  <si>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</si>
  <si>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</si>
  <si>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</si>
  <si>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</si>
  <si>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</si>
  <si>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</si>
  <si>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</si>
  <si>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</si>
  <si>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</si>
  <si>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</si>
  <si>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</si>
  <si>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</si>
  <si>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</si>
  <si>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</si>
  <si>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</si>
  <si>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</si>
  <si>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</si>
  <si>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</si>
  <si>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</si>
  <si>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</si>
  <si>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</si>
  <si>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</si>
  <si>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</si>
  <si>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</si>
  <si>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</si>
  <si>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</si>
  <si>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</si>
  <si>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</si>
  <si>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</si>
  <si>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</si>
  <si>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</si>
  <si>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</si>
  <si>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</si>
  <si>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</si>
  <si>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</si>
  <si>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</si>
  <si>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</si>
  <si>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</si>
  <si>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</si>
  <si>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</si>
  <si>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</si>
  <si>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</si>
  <si>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</si>
  <si>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</si>
  <si>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</si>
  <si>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</si>
  <si>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</si>
  <si>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</si>
  <si>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</si>
  <si>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</si>
  <si>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</si>
  <si>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</si>
  <si>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</si>
  <si>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</si>
  <si>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</si>
  <si>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</si>
  <si>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</si>
  <si>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</si>
  <si>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</si>
  <si>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</si>
  <si>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</si>
  <si>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</si>
  <si>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</si>
  <si>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</si>
  <si>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</si>
  <si>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</si>
  <si>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</si>
  <si>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</si>
  <si>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</si>
  <si>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</si>
  <si>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</si>
  <si>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</si>
  <si>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</si>
  <si>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</si>
  <si>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</si>
  <si>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</si>
  <si>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</si>
  <si>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</si>
  <si>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</si>
  <si>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</si>
  <si>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</si>
  <si>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</si>
  <si>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</si>
  <si>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</si>
  <si>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</si>
  <si>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</si>
  <si>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</si>
  <si>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</si>
  <si>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</si>
  <si>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</si>
  <si>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</si>
  <si>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</si>
  <si>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</si>
  <si>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</si>
  <si>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</si>
  <si>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</si>
  <si>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</si>
  <si>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</si>
  <si>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</si>
  <si>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</si>
  <si>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</si>
  <si>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</si>
  <si>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</si>
  <si>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</si>
  <si>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</si>
  <si>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</si>
  <si>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</si>
  <si>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</si>
  <si>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</si>
  <si>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</si>
  <si>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</si>
  <si>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</si>
  <si>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</si>
  <si>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</si>
  <si>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</si>
  <si>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</si>
  <si>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</si>
  <si>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</si>
  <si>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</si>
  <si>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</si>
  <si>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</si>
  <si>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</si>
  <si>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</si>
  <si>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</si>
  <si>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</si>
  <si>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</si>
  <si>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</si>
  <si>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</si>
  <si>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</si>
  <si>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</si>
  <si>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</si>
  <si>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</si>
  <si>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</si>
  <si>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</si>
  <si>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</si>
  <si>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</si>
  <si>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</si>
  <si>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</si>
  <si>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</si>
  <si>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</si>
  <si>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</si>
  <si>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</si>
  <si>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</si>
  <si>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</si>
  <si>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</si>
  <si>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</si>
  <si>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</si>
  <si>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</si>
  <si>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</si>
  <si>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</si>
  <si>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</si>
  <si>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</si>
  <si>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</si>
  <si>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</si>
  <si>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</si>
  <si>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</si>
  <si>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</si>
  <si>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</si>
  <si>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</si>
  <si>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</si>
  <si>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</si>
  <si>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</si>
  <si>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</si>
  <si>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</si>
  <si>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</si>
  <si>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</si>
  <si>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</si>
  <si>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</si>
  <si>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</si>
  <si>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</si>
  <si>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</si>
  <si>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</si>
  <si>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</si>
  <si>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</si>
  <si>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</si>
  <si>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</si>
  <si>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</si>
  <si>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</si>
  <si>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</si>
  <si>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</si>
  <si>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</si>
  <si>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</si>
  <si>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</si>
  <si>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</si>
  <si>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</si>
  <si>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</si>
  <si>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</si>
  <si>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</si>
  <si>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</si>
  <si>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</si>
  <si>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</si>
  <si>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</si>
  <si>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</si>
  <si>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</si>
  <si>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</si>
  <si>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</si>
  <si>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</si>
  <si>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</si>
  <si>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</si>
  <si>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</si>
  <si>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</si>
  <si>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</si>
  <si>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</si>
  <si>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</si>
  <si>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</si>
  <si>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</si>
  <si>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</si>
  <si>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</si>
  <si>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</si>
  <si>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</si>
  <si>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</si>
  <si>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</si>
  <si>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</si>
  <si>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</si>
  <si>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</si>
  <si>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</si>
  <si>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</si>
  <si>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</si>
  <si>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</si>
  <si>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</si>
  <si>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</si>
  <si>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</si>
  <si>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</si>
  <si>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</si>
  <si>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</si>
  <si>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</si>
  <si>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</si>
  <si>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</si>
  <si>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</si>
  <si>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</si>
  <si>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</si>
  <si>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</si>
  <si>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</si>
  <si>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</si>
  <si>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</si>
  <si>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</si>
  <si>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</si>
  <si>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</si>
  <si>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</si>
  <si>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</si>
  <si>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</si>
  <si>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</si>
  <si>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</si>
  <si>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</si>
  <si>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</si>
  <si>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</si>
  <si>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</si>
  <si>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</si>
  <si>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</si>
  <si>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</si>
  <si>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</si>
  <si>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</si>
  <si>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</si>
  <si>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</si>
  <si>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</si>
  <si>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</si>
  <si>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</si>
  <si>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</si>
  <si>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</si>
  <si>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</si>
  <si>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</si>
  <si>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</si>
  <si>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</si>
  <si>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</si>
  <si>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</si>
  <si>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</si>
  <si>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</si>
  <si>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</si>
  <si>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</si>
  <si>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</si>
  <si>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</si>
  <si>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</si>
  <si>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</si>
  <si>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</si>
  <si>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</si>
  <si>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</si>
  <si>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</si>
  <si>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</si>
  <si>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</si>
  <si>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</si>
  <si>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</si>
  <si>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</si>
  <si>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</si>
  <si>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</si>
  <si>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</si>
  <si>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</si>
  <si>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</si>
  <si>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</si>
  <si>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</si>
  <si>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</si>
  <si>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</si>
  <si>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</si>
  <si>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</si>
  <si>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</si>
  <si>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</si>
  <si>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</si>
  <si>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</si>
  <si>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</si>
  <si>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</si>
  <si>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</si>
  <si>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</si>
  <si>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</si>
  <si>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</si>
  <si>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</si>
  <si>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</si>
  <si>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</si>
  <si>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</si>
  <si>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</si>
  <si>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</si>
  <si>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</si>
  <si>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</si>
  <si>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</si>
  <si>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</si>
  <si>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</si>
  <si>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</si>
  <si>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</si>
  <si>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</si>
  <si>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</si>
  <si>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</si>
  <si>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</si>
  <si>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</si>
  <si>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</si>
  <si>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</si>
  <si>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</si>
  <si>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</si>
  <si>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</si>
  <si>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</si>
  <si>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</si>
  <si>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</si>
  <si>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</si>
  <si>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</si>
  <si>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</si>
  <si>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</si>
  <si>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</si>
  <si>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</si>
  <si>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</si>
  <si>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</si>
  <si>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</si>
  <si>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</si>
  <si>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</si>
  <si>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</si>
  <si>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</si>
  <si>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</si>
  <si>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</si>
  <si>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</si>
  <si>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</si>
  <si>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</si>
  <si>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</si>
  <si>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</si>
  <si>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</si>
  <si>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</si>
  <si>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</si>
  <si>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</si>
  <si>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</si>
  <si>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</si>
  <si>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</si>
  <si>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</si>
  <si>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</si>
  <si>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</si>
  <si>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</si>
  <si>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</si>
  <si>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</si>
  <si>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</si>
  <si>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</si>
  <si>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</si>
  <si>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</si>
  <si>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</si>
  <si>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</si>
  <si>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</si>
  <si>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</si>
  <si>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</si>
  <si>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</si>
  <si>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</si>
  <si>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</si>
  <si>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</si>
  <si>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</si>
  <si>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</si>
  <si>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</si>
  <si>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</si>
  <si>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</si>
  <si>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</si>
  <si>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</si>
  <si>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</si>
  <si>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</si>
  <si>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</si>
  <si>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</si>
  <si>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</si>
  <si>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</si>
  <si>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</si>
  <si>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</si>
  <si>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</si>
  <si>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</si>
  <si>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</si>
  <si>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</si>
  <si>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</si>
  <si>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</si>
  <si>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</si>
  <si>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</si>
  <si>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</si>
  <si>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</si>
  <si>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</si>
  <si>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</si>
  <si>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</si>
  <si>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</si>
  <si>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</si>
  <si>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</si>
  <si>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</si>
  <si>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</si>
  <si>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</si>
  <si>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</si>
  <si>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</si>
  <si>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</si>
  <si>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</si>
  <si>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</si>
  <si>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</si>
  <si>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</si>
  <si>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</si>
  <si>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</si>
  <si>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</si>
  <si>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</si>
  <si>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</si>
  <si>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</si>
  <si>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</si>
  <si>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</si>
  <si>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</si>
  <si>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</si>
  <si>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</si>
  <si>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</si>
  <si>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</si>
  <si>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</si>
  <si>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</si>
  <si>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</si>
  <si>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</si>
  <si>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</si>
  <si>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</si>
  <si>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</si>
  <si>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</si>
  <si>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</si>
  <si>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</si>
  <si>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</si>
  <si>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</si>
  <si>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</si>
  <si>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</si>
  <si>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</si>
  <si>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</si>
  <si>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</si>
  <si>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</si>
  <si>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</si>
  <si>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</si>
  <si>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</si>
  <si>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</si>
  <si>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</si>
  <si>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</si>
  <si>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</si>
  <si>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</si>
  <si>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</si>
  <si>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</si>
  <si>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</si>
  <si>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</si>
  <si>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</si>
  <si>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</si>
  <si>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</si>
  <si>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</si>
  <si>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</si>
  <si>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</si>
  <si>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</si>
  <si>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</si>
  <si>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</si>
  <si>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</si>
  <si>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</si>
  <si>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</si>
  <si>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</si>
  <si>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</si>
  <si>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</si>
  <si>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</si>
  <si>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</si>
  <si>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</si>
  <si>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</si>
  <si>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</si>
  <si>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</si>
  <si>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</si>
  <si>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</si>
  <si>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</si>
  <si>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</si>
  <si>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</si>
  <si>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</si>
  <si>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</si>
  <si>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</si>
  <si>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</si>
  <si>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</si>
  <si>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</si>
  <si>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</si>
  <si>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</si>
  <si>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</si>
  <si>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</si>
  <si>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</si>
  <si>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</si>
  <si>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</si>
  <si>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</si>
  <si>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</si>
  <si>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</si>
  <si>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</si>
  <si>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</si>
  <si>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</si>
  <si>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</si>
  <si>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</si>
  <si>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</si>
  <si>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</si>
  <si>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</si>
  <si>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</si>
  <si>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</si>
  <si>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</si>
  <si>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</si>
  <si>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</si>
  <si>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</si>
  <si>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</si>
  <si>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</si>
  <si>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</si>
  <si>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</si>
  <si>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</si>
  <si>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</si>
  <si>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</si>
  <si>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</si>
  <si>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</si>
  <si>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</si>
  <si>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</si>
  <si>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</si>
  <si>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</si>
  <si>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</si>
  <si>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</si>
  <si>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</si>
  <si>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</si>
  <si>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</si>
  <si>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</si>
  <si>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</si>
  <si>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</si>
  <si>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</si>
  <si>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</si>
  <si>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</si>
  <si>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</si>
  <si>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</si>
  <si>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</si>
  <si>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</si>
  <si>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</si>
  <si>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</si>
  <si>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</si>
  <si>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</si>
  <si>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</si>
  <si>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</si>
  <si>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</si>
  <si>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</si>
  <si>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</si>
  <si>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</si>
  <si>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</si>
  <si>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</si>
  <si>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</si>
  <si>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</si>
  <si>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</si>
  <si>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</si>
  <si>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</si>
  <si>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</si>
  <si>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</si>
  <si>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</si>
  <si>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</si>
  <si>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</si>
  <si>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</si>
  <si>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</si>
  <si>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</si>
  <si>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</si>
  <si>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</si>
  <si>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</si>
  <si>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</si>
  <si>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</si>
  <si>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</si>
  <si>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</si>
  <si>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</si>
  <si>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</si>
  <si>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</si>
  <si>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</si>
  <si>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</si>
  <si>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</si>
  <si>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</si>
  <si>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</si>
  <si>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</si>
  <si>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</si>
  <si>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</si>
  <si>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</si>
  <si>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</si>
  <si>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</si>
  <si>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</si>
  <si>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</si>
  <si>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</si>
  <si>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</si>
  <si>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</si>
  <si>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</si>
  <si>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</si>
  <si>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</si>
  <si>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</si>
  <si>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</si>
  <si>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</si>
  <si>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</si>
  <si>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</si>
  <si>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</si>
  <si>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</si>
  <si>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</si>
  <si>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</si>
  <si>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</si>
  <si>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</si>
  <si>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</si>
  <si>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</si>
  <si>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</si>
  <si>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</si>
  <si>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</si>
  <si>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</si>
  <si>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</si>
  <si>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</si>
  <si>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</si>
  <si>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</si>
  <si>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</si>
  <si>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</si>
  <si>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</si>
  <si>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</si>
  <si>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</si>
  <si>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</si>
  <si>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</si>
  <si>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</si>
  <si>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</si>
  <si>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</si>
  <si>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</si>
  <si>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</si>
  <si>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</si>
  <si>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</si>
  <si>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</si>
  <si>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</si>
  <si>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</si>
  <si>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</si>
  <si>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</si>
  <si>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</si>
  <si>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</si>
  <si>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</si>
  <si>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</si>
  <si>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</si>
  <si>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</si>
  <si>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</si>
  <si>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</si>
  <si>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</si>
  <si>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</si>
  <si>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</si>
  <si>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</si>
  <si>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</si>
  <si>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</si>
  <si>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</si>
  <si>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</si>
  <si>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</si>
  <si>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</si>
  <si>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</si>
  <si>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</si>
  <si>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</si>
  <si>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</si>
  <si>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</si>
  <si>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</si>
  <si>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</si>
  <si>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</si>
  <si>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</si>
  <si>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</si>
  <si>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</si>
  <si>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</si>
  <si>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</si>
  <si>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</si>
  <si>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</si>
  <si>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</si>
  <si>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</si>
  <si>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</si>
  <si>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</si>
  <si>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</si>
  <si>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</si>
  <si>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</si>
  <si>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</si>
  <si>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</si>
  <si>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</si>
  <si>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</si>
  <si>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</si>
  <si>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</si>
  <si>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</si>
  <si>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</si>
  <si>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</si>
  <si>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</si>
  <si>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</si>
  <si>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</si>
  <si>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</si>
  <si>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</si>
  <si>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</si>
  <si>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</si>
  <si>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</si>
  <si>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</si>
  <si>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</si>
  <si>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</si>
  <si>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</si>
  <si>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</si>
  <si>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</si>
  <si>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</si>
  <si>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</si>
  <si>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</si>
  <si>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</si>
  <si>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</si>
  <si>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</si>
  <si>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</si>
  <si>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</si>
  <si>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</si>
  <si>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</si>
  <si>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</si>
  <si>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</si>
  <si>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</si>
  <si>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</si>
  <si>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</si>
  <si>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</si>
  <si>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</si>
  <si>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</si>
  <si>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</si>
  <si>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</si>
  <si>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</si>
  <si>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</si>
  <si>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</si>
  <si>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</si>
  <si>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</si>
  <si>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</si>
  <si>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</si>
  <si>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</si>
  <si>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</si>
  <si>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</si>
  <si>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</si>
  <si>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</si>
  <si>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</si>
  <si>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</si>
  <si>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</si>
  <si>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</si>
  <si>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</si>
  <si>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</si>
  <si>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</si>
  <si>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</si>
  <si>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</si>
  <si>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</si>
  <si>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</si>
  <si>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</si>
  <si>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</si>
  <si>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</si>
  <si>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</si>
  <si>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</si>
  <si>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</si>
  <si>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</si>
  <si>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</si>
  <si>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</si>
  <si>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</si>
  <si>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</si>
  <si>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</si>
  <si>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</si>
  <si>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</si>
  <si>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</si>
  <si>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</si>
  <si>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</si>
  <si>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</si>
  <si>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</si>
  <si>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</si>
  <si>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</si>
  <si>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</si>
  <si>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</si>
  <si>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</si>
  <si>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</si>
  <si>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</si>
  <si>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</si>
  <si>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</si>
  <si>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</si>
  <si>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</si>
  <si>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</si>
  <si>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</si>
  <si>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</si>
  <si>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</si>
  <si>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</si>
  <si>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</si>
  <si>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</si>
  <si>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</si>
  <si>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</si>
  <si>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</si>
  <si>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</si>
  <si>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</si>
  <si>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</si>
  <si>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</si>
  <si>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</si>
  <si>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</si>
  <si>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</si>
  <si>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</si>
  <si>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</si>
  <si>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</si>
  <si>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</si>
  <si>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</si>
  <si>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</si>
  <si>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</si>
  <si>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</si>
  <si>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</si>
  <si>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</si>
  <si>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</si>
  <si>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</si>
  <si>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</si>
  <si>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</si>
  <si>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</si>
  <si>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</si>
  <si>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</si>
  <si>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</si>
  <si>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</si>
  <si>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</si>
  <si>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</si>
  <si>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</si>
  <si>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</si>
  <si>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</si>
  <si>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</si>
  <si>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</si>
  <si>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</si>
  <si>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</si>
  <si>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</si>
  <si>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</si>
  <si>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</si>
  <si>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</si>
  <si>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</si>
  <si>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</si>
  <si>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</si>
  <si>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</si>
  <si>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</si>
  <si>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</si>
  <si>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</si>
  <si>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</si>
  <si>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</si>
  <si>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</si>
  <si>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</si>
  <si>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</si>
  <si>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</si>
  <si>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</si>
  <si>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</si>
  <si>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</si>
  <si>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</si>
  <si>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</si>
  <si>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</si>
  <si>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</si>
  <si>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</si>
  <si>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</si>
  <si>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</si>
  <si>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</si>
  <si>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</si>
  <si>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</si>
  <si>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</si>
  <si>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</si>
  <si>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</si>
  <si>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</si>
  <si>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</si>
  <si>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</si>
  <si>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</si>
  <si>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</si>
  <si>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</si>
  <si>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</si>
  <si>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</si>
  <si>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</si>
  <si>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</si>
  <si>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</si>
  <si>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</si>
  <si>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</si>
  <si>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</si>
  <si>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</si>
  <si>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</si>
  <si>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</si>
  <si>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</si>
  <si>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</si>
  <si>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</si>
  <si>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</si>
  <si>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</si>
  <si>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</si>
  <si>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</si>
  <si>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</si>
  <si>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</si>
  <si>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</si>
  <si>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</si>
  <si>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</si>
  <si>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</si>
  <si>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</si>
  <si>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</si>
  <si>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</si>
  <si>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</si>
  <si>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</si>
  <si>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</si>
  <si>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</si>
  <si>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</si>
  <si>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</si>
  <si>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</si>
  <si>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</si>
  <si>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</si>
  <si>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</si>
  <si>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</si>
  <si>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</si>
  <si>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</si>
  <si>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</si>
  <si>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</si>
  <si>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</si>
  <si>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</si>
  <si>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</si>
  <si>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</si>
  <si>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</si>
  <si>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</si>
  <si>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</si>
  <si>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</si>
  <si>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</si>
  <si>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</si>
  <si>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</si>
  <si>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</si>
  <si>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</si>
  <si>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</si>
  <si>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</si>
  <si>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</si>
  <si>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</si>
  <si>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</si>
  <si>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</si>
  <si>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</si>
  <si>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</si>
  <si>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</si>
  <si>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</si>
  <si>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</si>
  <si>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</si>
  <si>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</si>
  <si>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</si>
  <si>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</si>
  <si>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</si>
  <si>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</si>
  <si>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</si>
  <si>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</si>
  <si>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</si>
  <si>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</si>
  <si>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</si>
  <si>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</si>
  <si>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</si>
  <si>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</si>
  <si>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</si>
  <si>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</si>
  <si>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</si>
  <si>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</si>
  <si>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</si>
  <si>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</si>
  <si>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</si>
  <si>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</si>
  <si>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</si>
  <si>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</si>
  <si>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</si>
  <si>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</si>
  <si>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</si>
  <si>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</si>
  <si>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</si>
  <si>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</si>
  <si>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</si>
  <si>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</si>
  <si>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</si>
  <si>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</si>
  <si>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</si>
  <si>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</si>
  <si>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</si>
  <si>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</si>
  <si>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</si>
  <si>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</si>
  <si>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</si>
  <si>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</si>
  <si>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</si>
  <si>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</si>
  <si>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</si>
  <si>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</si>
  <si>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</si>
  <si>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</si>
  <si>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</si>
  <si>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</si>
  <si>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</si>
  <si>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</si>
  <si>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</si>
  <si>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</si>
  <si>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</si>
  <si>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</si>
  <si>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</si>
  <si>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</si>
  <si>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</si>
  <si>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</si>
  <si>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</si>
  <si>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</si>
  <si>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</si>
  <si>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</si>
  <si>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</si>
  <si>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</si>
  <si>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</si>
  <si>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</si>
  <si>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</si>
  <si>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</si>
  <si>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</si>
  <si>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</si>
  <si>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</si>
  <si>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</si>
  <si>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</si>
  <si>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</si>
  <si>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</si>
  <si>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</si>
  <si>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</si>
  <si>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</si>
  <si>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</si>
  <si>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</si>
  <si>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</si>
  <si>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</si>
  <si>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</si>
  <si>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</si>
  <si>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</si>
  <si>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</si>
  <si>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</si>
  <si>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</si>
  <si>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</si>
  <si>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</si>
  <si>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</si>
  <si>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</si>
  <si>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</si>
  <si>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</si>
  <si>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</si>
  <si>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</si>
  <si>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</si>
  <si>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</si>
  <si>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</si>
  <si>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</si>
  <si>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</si>
  <si>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</si>
  <si>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</si>
  <si>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</si>
  <si>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</si>
  <si>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</si>
  <si>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</si>
  <si>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</si>
  <si>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</si>
  <si>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</si>
  <si>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</si>
  <si>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</si>
  <si>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</si>
  <si>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</si>
  <si>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</si>
  <si>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</si>
  <si>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</si>
  <si>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</si>
  <si>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</si>
  <si>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</si>
  <si>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</si>
  <si>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</si>
  <si>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</si>
  <si>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</si>
  <si>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</si>
  <si>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</si>
  <si>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</si>
  <si>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</si>
  <si>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</si>
  <si>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</si>
  <si>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</si>
  <si>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</si>
  <si>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</si>
  <si>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</si>
  <si>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</si>
  <si>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</si>
  <si>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</si>
  <si>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</si>
  <si>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</si>
  <si>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</si>
  <si>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</si>
  <si>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</si>
  <si>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</si>
  <si>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</si>
  <si>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</si>
  <si>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</si>
  <si>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</si>
  <si>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</si>
  <si>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</si>
  <si>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</si>
  <si>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</si>
  <si>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</si>
  <si>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</si>
  <si>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</si>
  <si>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</si>
  <si>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</si>
  <si>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</si>
  <si>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</si>
  <si>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</si>
  <si>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</si>
  <si>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</si>
  <si>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</si>
  <si>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</si>
  <si>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</si>
  <si>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</si>
  <si>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</si>
  <si>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</si>
  <si>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</si>
  <si>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</si>
  <si>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</si>
  <si>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</si>
  <si>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</si>
  <si>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</si>
  <si>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</si>
  <si>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</si>
  <si>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</si>
  <si>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</si>
  <si>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</si>
  <si>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</si>
  <si>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</si>
  <si>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</si>
  <si>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</si>
  <si>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</si>
  <si>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</si>
  <si>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</si>
  <si>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</si>
  <si>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</si>
  <si>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</si>
  <si>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</si>
  <si>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</si>
  <si>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</si>
  <si>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</si>
  <si>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</si>
  <si>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</si>
  <si>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</si>
  <si>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</si>
  <si>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</si>
  <si>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</si>
  <si>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</si>
  <si>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</si>
  <si>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</si>
  <si>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</si>
  <si>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</si>
  <si>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</si>
  <si>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</si>
  <si>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</si>
  <si>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</si>
  <si>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</si>
  <si>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</si>
  <si>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</si>
  <si>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</si>
  <si>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</si>
  <si>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</si>
  <si>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</si>
  <si>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</si>
  <si>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</si>
  <si>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</si>
  <si>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</si>
  <si>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</si>
  <si>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</si>
  <si>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</si>
  <si>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</si>
  <si>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</si>
  <si>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</si>
  <si>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</si>
  <si>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</si>
  <si>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</si>
  <si>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</si>
  <si>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</si>
  <si>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</si>
  <si>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</si>
  <si>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</si>
  <si>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</si>
  <si>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</si>
  <si>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</si>
  <si>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</si>
  <si>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</si>
  <si>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</si>
  <si>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</si>
  <si>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</si>
  <si>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</si>
  <si>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</si>
  <si>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</si>
  <si>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</si>
  <si>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</si>
  <si>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</si>
  <si>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</si>
  <si>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</si>
  <si>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</si>
  <si>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</si>
  <si>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</si>
  <si>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</si>
  <si>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</si>
  <si>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</si>
  <si>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</si>
  <si>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</si>
  <si>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</si>
  <si>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</si>
  <si>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</si>
  <si>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</si>
  <si>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</si>
  <si>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</si>
  <si>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</si>
  <si>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</si>
  <si>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</si>
  <si>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</si>
  <si>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</si>
  <si>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</si>
  <si>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</si>
  <si>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</si>
  <si>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</si>
  <si>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</si>
  <si>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</si>
  <si>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</si>
  <si>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</si>
  <si>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</si>
  <si>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</si>
  <si>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</si>
  <si>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</si>
  <si>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</si>
  <si>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</si>
  <si>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</si>
  <si>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</si>
  <si>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</si>
  <si>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</si>
  <si>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</si>
  <si>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</si>
  <si>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</si>
  <si>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</si>
  <si>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</si>
  <si>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</si>
  <si>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</si>
  <si>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</si>
  <si>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</si>
  <si>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</si>
  <si>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</si>
  <si>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</si>
  <si>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</si>
  <si>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</si>
  <si>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</si>
  <si>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</si>
  <si>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</si>
  <si>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</si>
  <si>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</si>
  <si>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</si>
  <si>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</si>
  <si>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</si>
  <si>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</si>
  <si>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</si>
  <si>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</si>
  <si>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</si>
  <si>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</si>
  <si>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</si>
  <si>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</si>
  <si>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</si>
  <si>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</si>
  <si>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</si>
  <si>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</si>
  <si>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</si>
  <si>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</si>
  <si>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</si>
  <si>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</si>
  <si>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</si>
  <si>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</si>
  <si>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</si>
  <si>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</si>
  <si>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</si>
  <si>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</si>
  <si>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</si>
  <si>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</si>
  <si>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</si>
  <si>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</si>
  <si>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</si>
  <si>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</si>
  <si>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</si>
  <si>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</si>
  <si>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</si>
  <si>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</si>
  <si>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</si>
  <si>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</si>
  <si>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</si>
  <si>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</si>
  <si>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</si>
  <si>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</si>
  <si>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</si>
  <si>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</si>
  <si>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</si>
  <si>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</si>
  <si>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</si>
  <si>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</si>
  <si>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</si>
  <si>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</si>
  <si>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</si>
  <si>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</si>
  <si>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</si>
  <si>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</si>
  <si>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</si>
  <si>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</si>
  <si>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</si>
  <si>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</si>
  <si>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</si>
  <si>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</si>
  <si>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</si>
  <si>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</si>
  <si>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</si>
  <si>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</si>
  <si>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</si>
  <si>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</si>
  <si>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</si>
  <si>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</si>
  <si>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</si>
  <si>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</si>
  <si>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</si>
  <si>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</si>
  <si>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</si>
  <si>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</si>
  <si>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</si>
  <si>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</si>
  <si>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</si>
  <si>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</si>
  <si>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</si>
  <si>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</si>
  <si>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</si>
  <si>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</si>
  <si>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</si>
  <si>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</si>
  <si>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</si>
  <si>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</si>
  <si>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</si>
  <si>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</si>
  <si>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</si>
  <si>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</si>
  <si>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</si>
  <si>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</si>
  <si>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</si>
  <si>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</si>
  <si>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</si>
  <si>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</si>
  <si>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</si>
  <si>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</si>
  <si>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</si>
  <si>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</si>
  <si>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</si>
  <si>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</si>
  <si>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</si>
  <si>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</si>
  <si>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</si>
  <si>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</si>
  <si>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</si>
  <si>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</si>
  <si>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</si>
  <si>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</si>
  <si>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</si>
  <si>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</si>
  <si>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</si>
  <si>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</si>
  <si>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</si>
  <si>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</si>
  <si>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</si>
  <si>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</si>
  <si>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</si>
  <si>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</si>
  <si>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</si>
  <si>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</si>
  <si>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</si>
  <si>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</si>
  <si>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</si>
  <si>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</si>
  <si>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</si>
  <si>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</si>
  <si>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</si>
  <si>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</si>
  <si>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</si>
  <si>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</si>
  <si>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</si>
  <si>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</si>
  <si>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</si>
  <si>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</si>
  <si>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</si>
  <si>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</si>
  <si>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</si>
  <si>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</si>
  <si>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</si>
  <si>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</si>
  <si>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</si>
  <si>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</si>
  <si>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</si>
  <si>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</si>
  <si>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</si>
  <si>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</si>
  <si>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</si>
  <si>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</si>
  <si>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</si>
  <si>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</si>
  <si>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</si>
  <si>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</si>
  <si>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</si>
  <si>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</si>
  <si>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</si>
  <si>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</si>
  <si>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</si>
  <si>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</si>
  <si>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</si>
  <si>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</si>
  <si>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</si>
  <si>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</si>
  <si>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</si>
  <si>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</si>
  <si>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</si>
  <si>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</si>
  <si>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</si>
  <si>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</si>
  <si>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</si>
  <si>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</si>
  <si>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</si>
  <si>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</si>
  <si>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</si>
  <si>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</si>
  <si>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</si>
  <si>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</si>
  <si>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</si>
  <si>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</si>
  <si>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</si>
  <si>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</si>
  <si>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</si>
  <si>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</si>
  <si>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</si>
  <si>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</si>
  <si>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</si>
  <si>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</si>
  <si>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</si>
  <si>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</si>
  <si>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</si>
  <si>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</si>
  <si>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</si>
  <si>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</si>
  <si>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</si>
  <si>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</si>
  <si>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</si>
  <si>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</si>
  <si>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</si>
  <si>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</si>
  <si>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</si>
  <si>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</si>
  <si>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</si>
  <si>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</si>
  <si>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</si>
  <si>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</si>
  <si>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</si>
  <si>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</si>
  <si>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</si>
  <si>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</si>
  <si>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</si>
  <si>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</si>
  <si>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</si>
  <si>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</si>
  <si>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</si>
  <si>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</si>
  <si>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</si>
  <si>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</si>
  <si>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</si>
  <si>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</si>
  <si>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</si>
  <si>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</si>
  <si>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</si>
  <si>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</si>
  <si>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</si>
  <si>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</si>
  <si>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</si>
  <si>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</si>
  <si>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</si>
  <si>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</si>
  <si>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</si>
  <si>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</si>
  <si>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</si>
  <si>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</si>
  <si>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</si>
  <si>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</si>
  <si>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</si>
  <si>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</si>
  <si>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</si>
  <si>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</si>
  <si>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</si>
  <si>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</si>
  <si>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</si>
  <si>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</si>
  <si>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</si>
  <si>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</si>
  <si>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</si>
  <si>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</si>
  <si>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</si>
  <si>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</si>
  <si>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</si>
  <si>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</si>
  <si>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</si>
  <si>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</si>
  <si>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</si>
  <si>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</si>
  <si>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</si>
  <si>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</si>
  <si>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</si>
  <si>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</si>
  <si>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</si>
  <si>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</si>
  <si>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</si>
  <si>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</si>
  <si>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</si>
  <si>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</si>
  <si>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</si>
  <si>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</si>
  <si>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</si>
  <si>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</si>
  <si>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</si>
  <si>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</si>
  <si>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</si>
  <si>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</si>
  <si>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</si>
  <si>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</si>
  <si>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</si>
  <si>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</si>
  <si>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</si>
  <si>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</si>
  <si>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</si>
  <si>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</si>
  <si>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</si>
  <si>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</si>
  <si>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</si>
  <si>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</si>
  <si>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</si>
  <si>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</si>
  <si>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</si>
  <si>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</si>
  <si>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</si>
  <si>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</si>
  <si>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</si>
  <si>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</si>
  <si>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</si>
  <si>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</si>
  <si>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</si>
  <si>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</si>
  <si>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</si>
  <si>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</si>
  <si>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</si>
  <si>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</si>
  <si>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</si>
  <si>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</si>
  <si>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</si>
  <si>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</si>
  <si>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</si>
  <si>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</si>
  <si>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</si>
  <si>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</si>
  <si>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</si>
  <si>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</si>
  <si>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</si>
  <si>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</si>
  <si>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</si>
  <si>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</si>
  <si>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</si>
  <si>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</si>
  <si>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</si>
  <si>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</si>
  <si>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</si>
  <si>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</si>
  <si>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</si>
  <si>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</si>
  <si>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</si>
  <si>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</si>
  <si>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</si>
  <si>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</si>
  <si>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</si>
  <si>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</si>
  <si>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</si>
  <si>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</si>
  <si>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</si>
  <si>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</si>
  <si>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</si>
  <si>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</si>
  <si>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</si>
  <si>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</si>
  <si>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</si>
  <si>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</si>
  <si>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</si>
  <si>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</si>
  <si>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</si>
  <si>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</si>
  <si>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</si>
  <si>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</si>
  <si>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</si>
  <si>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</si>
  <si>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</si>
  <si>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</si>
  <si>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</si>
  <si>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</si>
  <si>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</si>
  <si>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</si>
  <si>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</si>
  <si>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</si>
  <si>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</si>
  <si>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</si>
  <si>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</si>
  <si>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</si>
  <si>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</si>
  <si>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</si>
  <si>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</si>
  <si>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</si>
  <si>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</si>
  <si>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</si>
  <si>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</si>
  <si>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</si>
  <si>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</si>
  <si>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</si>
  <si>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</si>
  <si>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</si>
  <si>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</si>
  <si>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</si>
  <si>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</si>
  <si>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</si>
  <si>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</si>
  <si>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</si>
  <si>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</si>
  <si>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</si>
  <si>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</si>
  <si>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</si>
  <si>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</si>
  <si>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</si>
  <si>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</si>
  <si>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</si>
  <si>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</si>
  <si>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</si>
  <si>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</si>
  <si>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</si>
  <si>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</si>
  <si>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</si>
  <si>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</si>
  <si>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</si>
  <si>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</si>
  <si>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</si>
  <si>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</si>
  <si>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</si>
  <si>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</si>
  <si>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</si>
  <si>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</si>
  <si>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</si>
  <si>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</si>
  <si>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</si>
  <si>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</si>
  <si>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</si>
  <si>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</si>
  <si>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</si>
  <si>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</si>
  <si>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</si>
  <si>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</si>
  <si>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</si>
  <si>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</si>
  <si>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</si>
  <si>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</si>
  <si>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</si>
  <si>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</si>
  <si>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</si>
  <si>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</si>
  <si>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</si>
  <si>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</si>
  <si>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</si>
  <si>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</si>
  <si>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</si>
  <si>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</si>
  <si>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</si>
  <si>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</si>
  <si>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</si>
  <si>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</si>
  <si>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</si>
  <si>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</si>
  <si>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</si>
  <si>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</si>
  <si>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</si>
  <si>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</si>
  <si>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</si>
  <si>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</si>
  <si>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</si>
  <si>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</si>
  <si>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</si>
  <si>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</si>
  <si>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</si>
  <si>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</si>
  <si>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</si>
  <si>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</si>
  <si>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</si>
  <si>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</si>
  <si>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</si>
  <si>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</si>
  <si>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</si>
  <si>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</si>
  <si>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</si>
  <si>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</si>
  <si>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</si>
  <si>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</si>
  <si>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</si>
  <si>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</si>
  <si>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</si>
  <si>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</si>
  <si>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</si>
  <si>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</si>
  <si>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</si>
  <si>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</si>
  <si>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</si>
  <si>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</si>
  <si>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</si>
  <si>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</si>
  <si>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</si>
  <si>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</si>
  <si>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</si>
  <si>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</si>
  <si>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</si>
  <si>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</si>
  <si>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</si>
  <si>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</si>
  <si>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</si>
  <si>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</si>
  <si>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</si>
  <si>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</si>
  <si>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</si>
  <si>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</si>
  <si>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</si>
  <si>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</si>
  <si>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</si>
  <si>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</si>
  <si>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</si>
  <si>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</si>
  <si>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</si>
  <si>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</si>
  <si>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</si>
  <si>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</si>
  <si>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</si>
  <si>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</si>
  <si>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</si>
  <si>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</si>
  <si>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</si>
  <si>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</si>
  <si>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</si>
  <si>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</si>
  <si>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</si>
  <si>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</si>
  <si>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</si>
  <si>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</si>
  <si>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</si>
  <si>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</si>
  <si>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</si>
  <si>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</si>
  <si>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</si>
  <si>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</si>
  <si>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</si>
  <si>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</si>
  <si>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</si>
  <si>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</si>
  <si>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</si>
  <si>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</si>
  <si>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</si>
  <si>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</si>
  <si>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</si>
  <si>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</si>
  <si>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</si>
  <si>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</si>
  <si>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</si>
  <si>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</si>
  <si>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</si>
  <si>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</si>
  <si>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</si>
  <si>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</si>
  <si>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</si>
  <si>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</si>
  <si>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</si>
  <si>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</si>
  <si>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</si>
  <si>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</si>
  <si>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</si>
  <si>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</si>
  <si>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</si>
  <si>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</si>
  <si>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</si>
  <si>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</si>
  <si>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</si>
  <si>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</si>
  <si>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</si>
  <si>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</si>
  <si>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</si>
  <si>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</si>
  <si>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</si>
  <si>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</si>
  <si>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</si>
  <si>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</si>
  <si>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</si>
  <si>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</si>
  <si>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</si>
  <si>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</si>
  <si>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</si>
  <si>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</si>
  <si>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</si>
  <si>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</si>
  <si>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</si>
  <si>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</si>
  <si>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</si>
  <si>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</si>
  <si>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</si>
  <si>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</si>
  <si>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</si>
  <si>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</si>
  <si>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</si>
  <si>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</si>
  <si>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</si>
  <si>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</si>
  <si>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</si>
  <si>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</si>
  <si>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</si>
  <si>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</si>
  <si>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</si>
  <si>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</si>
  <si>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</si>
  <si>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</si>
  <si>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</si>
  <si>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</si>
  <si>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</si>
  <si>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</si>
  <si>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</si>
  <si>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</si>
  <si>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</si>
  <si>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</si>
  <si>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</si>
  <si>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</si>
  <si>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</si>
  <si>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</si>
  <si>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</si>
  <si>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</si>
  <si>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</si>
  <si>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</si>
  <si>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</si>
  <si>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</si>
  <si>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</si>
  <si>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</si>
  <si>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</si>
  <si>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</si>
  <si>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</si>
  <si>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</si>
  <si>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</si>
  <si>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</si>
  <si>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</si>
  <si>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</si>
  <si>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</si>
  <si>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</si>
  <si>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</si>
  <si>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</si>
  <si>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</si>
  <si>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</si>
  <si>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</si>
  <si>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</si>
  <si>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</si>
  <si>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</si>
  <si>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</si>
  <si>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</si>
  <si>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</si>
  <si>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</si>
  <si>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</si>
  <si>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</si>
  <si>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</si>
  <si>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</si>
  <si>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</si>
  <si>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</si>
  <si>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</si>
  <si>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</si>
  <si>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</si>
  <si>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</si>
  <si>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</si>
  <si>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</si>
  <si>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</si>
  <si>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</si>
  <si>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</si>
  <si>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</si>
  <si>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</si>
  <si>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</si>
  <si>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</si>
  <si>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</si>
  <si>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</si>
  <si>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</si>
  <si>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</si>
  <si>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</si>
  <si>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</si>
  <si>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</si>
  <si>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</si>
  <si>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</si>
  <si>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</si>
  <si>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</si>
  <si>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</si>
  <si>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</si>
  <si>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</si>
  <si>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</si>
  <si>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</si>
  <si>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</si>
  <si>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</si>
  <si>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</si>
  <si>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</si>
  <si>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</si>
  <si>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</si>
  <si>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</si>
  <si>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</si>
  <si>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</si>
  <si>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</si>
  <si>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</si>
  <si>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</si>
  <si>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</si>
  <si>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</si>
  <si>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</si>
  <si>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</si>
  <si>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</si>
  <si>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</si>
  <si>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</si>
  <si>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</si>
  <si>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</si>
  <si>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</si>
  <si>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</si>
  <si>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</si>
  <si>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</si>
  <si>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</si>
  <si>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</si>
  <si>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</si>
  <si>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</si>
  <si>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</si>
  <si>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</si>
  <si>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</si>
  <si>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</si>
  <si>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</si>
  <si>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</si>
  <si>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</si>
  <si>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</si>
  <si>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</si>
  <si>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</si>
  <si>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</si>
  <si>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</si>
  <si>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</si>
  <si>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</si>
  <si>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</si>
  <si>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</si>
  <si>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</si>
  <si>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</si>
  <si>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</si>
  <si>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</si>
  <si>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</si>
  <si>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</si>
  <si>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</si>
  <si>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</si>
  <si>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</si>
  <si>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</si>
  <si>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</si>
  <si>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</si>
  <si>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</si>
  <si>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</si>
  <si>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</si>
  <si>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</si>
  <si>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</si>
  <si>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</si>
  <si>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</si>
  <si>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</si>
  <si>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</si>
  <si>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</si>
  <si>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</si>
  <si>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</si>
  <si>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</si>
  <si>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</si>
  <si>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</si>
  <si>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</si>
  <si>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</si>
  <si>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</si>
  <si>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</si>
  <si>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</si>
  <si>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</si>
  <si>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</si>
  <si>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</si>
  <si>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</si>
  <si>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</si>
  <si>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</si>
  <si>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</si>
  <si>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</si>
  <si>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</si>
  <si>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</si>
  <si>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</si>
  <si>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</si>
  <si>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</si>
  <si>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</si>
  <si>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</si>
  <si>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</si>
  <si>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</si>
  <si>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</si>
  <si>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</si>
  <si>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</si>
  <si>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</si>
  <si>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</si>
  <si>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</si>
  <si>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</si>
  <si>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</si>
  <si>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</si>
  <si>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</si>
  <si>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</si>
  <si>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</si>
  <si>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</si>
  <si>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</si>
  <si>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</si>
  <si>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</si>
  <si>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</si>
  <si>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</si>
  <si>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</si>
  <si>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</si>
  <si>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</si>
  <si>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</si>
  <si>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</si>
  <si>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</si>
  <si>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</si>
  <si>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</si>
  <si>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</si>
  <si>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</si>
  <si>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</si>
  <si>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</si>
  <si>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</si>
  <si>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</si>
  <si>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</si>
  <si>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</si>
  <si>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</si>
  <si>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</si>
  <si>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</si>
  <si>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</si>
  <si>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</si>
  <si>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</si>
  <si>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</si>
  <si>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</si>
  <si>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</si>
  <si>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</si>
  <si>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</si>
  <si>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</si>
  <si>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</si>
  <si>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</si>
  <si>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</si>
  <si>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</si>
  <si>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</si>
  <si>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</si>
  <si>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</si>
  <si>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</si>
  <si>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</si>
  <si>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</si>
  <si>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</si>
  <si>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</si>
  <si>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</si>
  <si>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</si>
  <si>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</si>
  <si>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</si>
  <si>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</si>
  <si>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</si>
  <si>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</si>
  <si>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</si>
  <si>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</si>
  <si>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</si>
  <si>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</si>
  <si>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</si>
  <si>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</si>
  <si>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</si>
  <si>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</si>
  <si>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</si>
  <si>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</si>
  <si>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</si>
  <si>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</si>
  <si>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</si>
  <si>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</si>
  <si>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</si>
  <si>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</si>
  <si>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</si>
  <si>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</si>
  <si>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</si>
  <si>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</si>
  <si>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</si>
  <si>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</si>
  <si>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</si>
  <si>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</si>
  <si>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</si>
  <si>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</si>
  <si>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</si>
  <si>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</si>
  <si>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</si>
  <si>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</si>
  <si>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</si>
  <si>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</si>
  <si>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</si>
  <si>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</si>
  <si>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</si>
  <si>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</si>
  <si>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</si>
  <si>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</si>
  <si>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</si>
  <si>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</si>
  <si>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</si>
  <si>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</si>
  <si>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</si>
  <si>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</si>
  <si>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</si>
  <si>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</si>
  <si>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</si>
  <si>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</si>
  <si>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</si>
  <si>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</si>
  <si>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</si>
  <si>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</si>
  <si>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</si>
  <si>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</si>
  <si>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</si>
  <si>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</si>
  <si>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</si>
  <si>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</si>
  <si>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</si>
  <si>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</si>
  <si>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</si>
  <si>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</si>
  <si>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</si>
  <si>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</si>
  <si>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</si>
  <si>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</si>
  <si>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</si>
  <si>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</si>
  <si>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</si>
  <si>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</si>
  <si>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</si>
  <si>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</si>
  <si>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</si>
  <si>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</si>
  <si>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</si>
  <si>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</si>
  <si>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</si>
  <si>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</si>
  <si>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</si>
  <si>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</si>
  <si>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</si>
  <si>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</si>
  <si>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</si>
  <si>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</si>
  <si>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</si>
  <si>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</si>
  <si>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</si>
  <si>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</si>
  <si>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</si>
  <si>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</si>
  <si>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</si>
  <si>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</si>
  <si>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</si>
  <si>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</si>
  <si>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</si>
  <si>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</si>
  <si>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</si>
  <si>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</si>
  <si>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</si>
  <si>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</si>
  <si>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</si>
  <si>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</si>
  <si>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</si>
  <si>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</si>
  <si>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</si>
  <si>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</si>
  <si>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</si>
  <si>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</si>
  <si>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</si>
  <si>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</si>
  <si>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</si>
  <si>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</si>
  <si>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</si>
  <si>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</si>
  <si>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</si>
  <si>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</si>
  <si>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</si>
  <si>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</si>
  <si>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</si>
  <si>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</si>
  <si>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</si>
  <si>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</si>
  <si>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</si>
  <si>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</si>
  <si>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</si>
  <si>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</si>
  <si>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</si>
  <si>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</si>
  <si>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</si>
  <si>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</si>
  <si>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</si>
  <si>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</si>
  <si>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</si>
  <si>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</si>
  <si>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</si>
  <si>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</si>
  <si>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</si>
  <si>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</si>
  <si>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</si>
  <si>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</si>
  <si>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</si>
  <si>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</si>
  <si>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</si>
  <si>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</si>
  <si>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</si>
  <si>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</si>
  <si>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</si>
  <si>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</si>
  <si>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</si>
  <si>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</si>
  <si>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</si>
  <si>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</si>
  <si>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</si>
  <si>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</si>
  <si>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</si>
  <si>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</si>
  <si>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</si>
  <si>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</si>
  <si>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</si>
  <si>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</si>
  <si>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</si>
  <si>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</si>
  <si>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</si>
  <si>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</si>
  <si>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</si>
  <si>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</si>
  <si>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</si>
  <si>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</si>
  <si>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</si>
  <si>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</si>
  <si>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</si>
  <si>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</si>
  <si>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</si>
  <si>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</si>
  <si>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</si>
  <si>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</si>
  <si>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</si>
  <si>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</si>
  <si>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</si>
  <si>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</si>
  <si>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</si>
  <si>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</si>
  <si>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</si>
  <si>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</si>
  <si>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</si>
  <si>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</si>
  <si>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</si>
  <si>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</si>
  <si>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</si>
  <si>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</si>
  <si>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</si>
  <si>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</si>
  <si>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</si>
  <si>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</si>
  <si>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</si>
  <si>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</si>
  <si>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</si>
  <si>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</si>
  <si>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</si>
  <si>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</si>
  <si>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</si>
  <si>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</si>
  <si>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</si>
  <si>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</si>
  <si>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</si>
  <si>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</si>
  <si>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</si>
  <si>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</si>
  <si>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</si>
  <si>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</si>
  <si>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</si>
  <si>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</si>
  <si>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</si>
  <si>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</si>
  <si>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</si>
  <si>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</si>
  <si>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</si>
  <si>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</si>
  <si>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</si>
  <si>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</si>
  <si>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</si>
  <si>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</si>
  <si>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</si>
  <si>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</si>
  <si>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</si>
  <si>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</si>
  <si>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</si>
  <si>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</si>
  <si>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</si>
  <si>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</si>
  <si>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</si>
  <si>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</si>
  <si>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</si>
  <si>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</si>
  <si>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</si>
  <si>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</si>
  <si>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</si>
  <si>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</si>
  <si>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</si>
  <si>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</si>
  <si>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</si>
  <si>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</si>
  <si>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</si>
  <si>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</si>
  <si>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</si>
  <si>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</si>
  <si>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</si>
  <si>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</si>
  <si>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</si>
  <si>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</si>
  <si>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</si>
  <si>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</si>
  <si>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</si>
  <si>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</si>
  <si>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</si>
  <si>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</si>
  <si>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</si>
  <si>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</si>
  <si>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</si>
  <si>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</si>
  <si>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</si>
  <si>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</si>
  <si>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</si>
  <si>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</si>
  <si>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</si>
  <si>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</si>
  <si>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</si>
  <si>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</si>
  <si>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</si>
  <si>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</si>
  <si>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</si>
  <si>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</si>
  <si>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</si>
  <si>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</si>
  <si>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</si>
  <si>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</si>
  <si>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</si>
  <si>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</si>
  <si>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</si>
  <si>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</si>
  <si>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</si>
  <si>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</si>
  <si>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</si>
  <si>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</si>
  <si>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</si>
  <si>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</si>
  <si>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</si>
  <si>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</si>
  <si>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</si>
  <si>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</si>
  <si>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</si>
  <si>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</si>
  <si>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</si>
  <si>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</si>
  <si>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</si>
  <si>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</si>
  <si>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</si>
  <si>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</si>
  <si>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</si>
  <si>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</si>
  <si>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</si>
  <si>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</si>
  <si>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</si>
  <si>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</si>
  <si>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</si>
  <si>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</si>
  <si>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</si>
  <si>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</si>
  <si>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</si>
  <si>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</si>
  <si>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</si>
  <si>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</si>
  <si>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</si>
  <si>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</si>
  <si>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</si>
  <si>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</si>
  <si>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</si>
  <si>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</si>
  <si>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</si>
  <si>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</si>
  <si>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</si>
  <si>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</si>
  <si>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</si>
  <si>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</si>
  <si>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</si>
  <si>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</si>
  <si>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</si>
  <si>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</si>
  <si>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</si>
  <si>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</si>
  <si>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</si>
  <si>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</si>
  <si>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</si>
  <si>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</si>
  <si>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</si>
  <si>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</si>
  <si>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</si>
  <si>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</si>
  <si>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</si>
  <si>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</si>
  <si>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</si>
  <si>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</si>
  <si>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</si>
  <si>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</si>
  <si>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</si>
  <si>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</si>
  <si>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</si>
  <si>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</si>
  <si>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</si>
  <si>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</si>
  <si>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</si>
  <si>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</si>
  <si>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</si>
  <si>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</si>
  <si>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</si>
  <si>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</si>
  <si>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</si>
  <si>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</si>
  <si>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</si>
  <si>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</si>
  <si>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</si>
  <si>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</si>
  <si>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</si>
  <si>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</si>
  <si>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</si>
  <si>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</si>
  <si>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</si>
  <si>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</si>
  <si>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</si>
  <si>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</si>
  <si>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</si>
  <si>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</si>
  <si>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</si>
  <si>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</si>
  <si>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</si>
  <si>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</si>
  <si>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</si>
  <si>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</si>
  <si>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</si>
  <si>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</si>
  <si>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</si>
  <si>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</si>
  <si>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</si>
  <si>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</si>
  <si>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</si>
  <si>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</si>
  <si>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</si>
  <si>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</si>
  <si>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</si>
  <si>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</si>
  <si>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</si>
  <si>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</si>
  <si>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</si>
  <si>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</si>
  <si>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</si>
  <si>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</si>
  <si>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</si>
  <si>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</si>
  <si>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</si>
  <si>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</si>
  <si>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</si>
  <si>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</si>
  <si>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</si>
  <si>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</si>
  <si>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</si>
  <si>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</si>
  <si>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</si>
  <si>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</si>
  <si>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</si>
  <si>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</si>
  <si>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</si>
  <si>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</si>
  <si>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</si>
  <si>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</si>
  <si>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</si>
  <si>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</si>
  <si>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</si>
  <si>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</si>
  <si>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</si>
  <si>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</si>
  <si>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</si>
  <si>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</si>
  <si>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</si>
  <si>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</si>
  <si>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</si>
  <si>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</si>
  <si>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</si>
  <si>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</si>
  <si>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</si>
  <si>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</si>
  <si>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</si>
  <si>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</si>
  <si>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</si>
  <si>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</si>
  <si>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</si>
  <si>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</si>
  <si>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</si>
  <si>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</si>
  <si>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</si>
  <si>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</si>
  <si>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</si>
  <si>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</si>
  <si>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</si>
  <si>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</si>
  <si>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</si>
  <si>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</si>
  <si>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</si>
  <si>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</si>
  <si>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</si>
  <si>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</si>
  <si>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</si>
  <si>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</si>
  <si>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</si>
  <si>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</si>
  <si>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</si>
  <si>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</si>
  <si>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</si>
  <si>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</si>
  <si>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</si>
  <si>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</si>
  <si>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</si>
  <si>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</si>
  <si>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</si>
  <si>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</si>
  <si>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</si>
  <si>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</si>
  <si>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</si>
  <si>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</si>
  <si>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</si>
  <si>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</si>
  <si>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</si>
  <si>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</si>
  <si>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</si>
  <si>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</si>
  <si>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</si>
  <si>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</si>
  <si>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</si>
  <si>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</si>
  <si>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</si>
  <si>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</si>
  <si>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</si>
  <si>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</si>
  <si>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</si>
  <si>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</si>
  <si>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</si>
  <si>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</si>
  <si>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</si>
  <si>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</si>
  <si>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</si>
  <si>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</si>
  <si>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</si>
  <si>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</si>
  <si>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</si>
  <si>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</si>
  <si>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</si>
  <si>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</si>
  <si>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</si>
  <si>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</si>
  <si>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</si>
  <si>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</si>
  <si>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</si>
  <si>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</si>
  <si>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</si>
  <si>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</si>
  <si>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</si>
  <si>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</si>
  <si>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</si>
  <si>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</si>
  <si>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</si>
  <si>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</si>
  <si>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</si>
  <si>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</si>
  <si>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</si>
  <si>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</si>
  <si>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</si>
  <si>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</si>
  <si>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</si>
  <si>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</si>
  <si>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</si>
  <si>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</si>
  <si>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</si>
  <si>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</si>
  <si>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</si>
  <si>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</si>
  <si>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</si>
  <si>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</si>
  <si>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</si>
  <si>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</si>
  <si>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</si>
  <si>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</si>
  <si>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</si>
  <si>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</si>
  <si>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</si>
  <si>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</si>
  <si>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</si>
  <si>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</si>
  <si>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</si>
  <si>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</si>
  <si>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</si>
  <si>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</si>
  <si>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</si>
  <si>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</si>
  <si>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</si>
  <si>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</si>
  <si>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</si>
  <si>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</si>
  <si>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</si>
  <si>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</si>
  <si>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</si>
  <si>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</si>
  <si>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</si>
  <si>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</si>
  <si>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</si>
  <si>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</si>
  <si>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</si>
  <si>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</si>
  <si>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</si>
  <si>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</si>
  <si>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</si>
  <si>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</si>
  <si>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</si>
  <si>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</si>
  <si>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</si>
  <si>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</si>
  <si>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</si>
  <si>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</si>
  <si>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</si>
  <si>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</si>
  <si>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</si>
  <si>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</si>
  <si>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</si>
  <si>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</si>
  <si>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</si>
  <si>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</si>
  <si>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</si>
  <si>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</si>
  <si>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</si>
  <si>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</si>
  <si>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</si>
  <si>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</si>
  <si>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</si>
  <si>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</si>
  <si>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</si>
  <si>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</si>
  <si>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</si>
  <si>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</si>
  <si>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</si>
  <si>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</si>
  <si>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</si>
  <si>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</si>
  <si>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</si>
  <si>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</si>
  <si>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</si>
  <si>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</si>
  <si>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</si>
  <si>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</si>
  <si>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</si>
  <si>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</si>
  <si>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</si>
  <si>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</si>
  <si>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</si>
  <si>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</si>
  <si>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</si>
  <si>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</si>
  <si>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</si>
  <si>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</si>
  <si>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</si>
  <si>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</si>
  <si>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</si>
  <si>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</si>
  <si>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</si>
  <si>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</si>
  <si>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</si>
  <si>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</si>
  <si>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</si>
  <si>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</si>
  <si>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</si>
  <si>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</si>
  <si>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</si>
  <si>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</si>
  <si>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</si>
  <si>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</si>
  <si>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</si>
  <si>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</si>
  <si>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</si>
  <si>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</si>
  <si>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</si>
  <si>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</si>
  <si>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</si>
  <si>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</si>
  <si>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</si>
  <si>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</si>
  <si>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</si>
  <si>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</si>
  <si>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</si>
  <si>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</si>
  <si>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</si>
  <si>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</si>
  <si>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</si>
  <si>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</si>
  <si>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</si>
  <si>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</si>
  <si>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</si>
  <si>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</si>
  <si>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</si>
  <si>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</si>
  <si>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</si>
  <si>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</si>
  <si>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</si>
  <si>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</si>
  <si>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</si>
  <si>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</si>
  <si>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</si>
  <si>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</si>
  <si>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</si>
  <si>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</si>
  <si>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</si>
  <si>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</si>
  <si>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</si>
  <si>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</si>
  <si>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</si>
  <si>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</si>
  <si>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</si>
  <si>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</si>
  <si>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</si>
  <si>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</si>
  <si>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</si>
  <si>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</si>
  <si>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</si>
  <si>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</si>
  <si>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</si>
  <si>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</si>
  <si>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</si>
  <si>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</si>
  <si>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</si>
  <si>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</si>
  <si>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</si>
  <si>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</si>
  <si>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</si>
  <si>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</si>
  <si>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</si>
  <si>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</si>
  <si>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</si>
  <si>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</si>
  <si>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</si>
  <si>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</si>
  <si>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</si>
  <si>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</si>
  <si>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</si>
  <si>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</si>
  <si>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</si>
  <si>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</si>
  <si>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</si>
  <si>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</si>
  <si>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</si>
  <si>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</si>
  <si>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</si>
  <si>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</si>
  <si>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</si>
  <si>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</si>
  <si>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</si>
  <si>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</si>
  <si>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</si>
  <si>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</si>
  <si>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</si>
  <si>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</si>
  <si>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</si>
  <si>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</si>
  <si>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</si>
  <si>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</si>
  <si>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</si>
  <si>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</si>
  <si>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</si>
  <si>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</si>
  <si>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</si>
  <si>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</si>
  <si>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</si>
  <si>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</si>
  <si>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</si>
  <si>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</si>
  <si>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</si>
  <si>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</si>
  <si>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</si>
  <si>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</si>
  <si>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</si>
  <si>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</si>
  <si>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</si>
  <si>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</si>
  <si>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</si>
  <si>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</si>
  <si>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</si>
  <si>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</si>
  <si>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</si>
  <si>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</si>
  <si>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</si>
  <si>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</si>
  <si>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</si>
  <si>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</si>
  <si>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</si>
  <si>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</si>
  <si>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</si>
  <si>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</si>
  <si>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</si>
  <si>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</si>
  <si>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</si>
  <si>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</si>
  <si>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</si>
  <si>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</si>
  <si>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</si>
  <si>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</si>
  <si>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</si>
  <si>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</si>
  <si>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</si>
  <si>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</si>
  <si>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</si>
  <si>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</si>
  <si>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</si>
  <si>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</si>
  <si>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</si>
  <si>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</si>
  <si>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</si>
  <si>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</si>
  <si>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</si>
  <si>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</si>
  <si>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</si>
  <si>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</si>
  <si>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</si>
  <si>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</si>
  <si>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</si>
  <si>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</si>
  <si>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</si>
  <si>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</si>
  <si>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</si>
  <si>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</si>
  <si>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</si>
  <si>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</si>
  <si>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</si>
  <si>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</si>
  <si>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</si>
  <si>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</si>
  <si>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</si>
  <si>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</si>
  <si>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</si>
  <si>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</si>
  <si>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</si>
  <si>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</si>
  <si>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</si>
  <si>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</si>
  <si>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</si>
  <si>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</si>
  <si>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</si>
  <si>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</si>
  <si>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</si>
  <si>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</si>
  <si>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</si>
  <si>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</si>
  <si>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</si>
  <si>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</si>
  <si>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</si>
  <si>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</si>
  <si>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</si>
  <si>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</si>
  <si>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</si>
  <si>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</si>
  <si>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</si>
  <si>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</si>
  <si>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</si>
  <si>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</si>
  <si>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</si>
  <si>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</si>
  <si>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</si>
  <si>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</si>
  <si>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</si>
  <si>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</si>
  <si>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</si>
  <si>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</si>
  <si>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</si>
  <si>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</si>
  <si>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</si>
  <si>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</si>
  <si>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</si>
  <si>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</si>
  <si>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</si>
  <si>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</si>
  <si>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</si>
  <si>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</si>
  <si>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</si>
  <si>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</si>
  <si>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</si>
  <si>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</si>
  <si>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</si>
  <si>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</si>
  <si>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</si>
  <si>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</si>
  <si>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</si>
  <si>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</si>
  <si>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</si>
  <si>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</si>
  <si>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</si>
  <si>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</si>
  <si>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</si>
  <si>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</si>
  <si>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</si>
  <si>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</si>
  <si>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</si>
  <si>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</si>
  <si>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</si>
  <si>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</si>
  <si>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</si>
  <si>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</si>
  <si>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</si>
  <si>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</si>
  <si>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</si>
  <si>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</si>
  <si>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</si>
  <si>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</si>
  <si>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</si>
  <si>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</si>
  <si>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</si>
  <si>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</si>
  <si>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</si>
  <si>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</si>
  <si>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</si>
  <si>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</si>
  <si>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</si>
  <si>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</si>
  <si>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</si>
  <si>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</si>
  <si>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</si>
  <si>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</si>
  <si>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</si>
  <si>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</si>
  <si>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</si>
  <si>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</si>
  <si>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</si>
  <si>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</si>
  <si>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</si>
  <si>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</si>
  <si>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</si>
  <si>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</si>
  <si>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</si>
  <si>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</si>
  <si>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</si>
  <si>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</si>
  <si>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</si>
  <si>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</si>
  <si>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</si>
  <si>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</si>
  <si>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</si>
  <si>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</si>
  <si>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</si>
  <si>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</si>
  <si>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</si>
  <si>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</si>
  <si>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</si>
  <si>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</si>
  <si>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</si>
  <si>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</si>
  <si>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</si>
  <si>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</si>
  <si>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</si>
  <si>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</si>
  <si>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</si>
  <si>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</si>
  <si>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</si>
  <si>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</si>
  <si>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</si>
  <si>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</si>
  <si>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</si>
  <si>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</si>
  <si>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</si>
  <si>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</si>
  <si>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</si>
  <si>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</si>
  <si>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</si>
  <si>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</si>
  <si>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</si>
  <si>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</si>
  <si>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</si>
  <si>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</si>
  <si>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</si>
  <si>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</si>
  <si>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</si>
  <si>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</si>
  <si>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</si>
  <si>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</si>
  <si>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</si>
  <si>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</si>
  <si>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</si>
  <si>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</si>
  <si>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</si>
  <si>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</si>
  <si>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</si>
  <si>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</si>
  <si>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</si>
  <si>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</si>
  <si>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</si>
  <si>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</si>
  <si>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</si>
  <si>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</si>
  <si>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</si>
  <si>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</si>
  <si>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</si>
  <si>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</si>
  <si>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</si>
  <si>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</si>
  <si>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</si>
  <si>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</si>
  <si>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</si>
  <si>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</si>
  <si>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</si>
  <si>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</si>
  <si>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</si>
  <si>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</si>
  <si>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</si>
  <si>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</si>
  <si>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</si>
  <si>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</si>
  <si>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</si>
  <si>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</si>
  <si>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</si>
  <si>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</si>
  <si>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</si>
  <si>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</si>
  <si>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</si>
  <si>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</si>
  <si>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</si>
  <si>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</si>
  <si>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</si>
  <si>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</si>
  <si>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</si>
  <si>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</si>
  <si>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</si>
  <si>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</si>
  <si>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</si>
  <si>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</si>
  <si>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</si>
  <si>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</si>
  <si>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</si>
  <si>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</si>
  <si>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</si>
  <si>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</si>
  <si>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</si>
  <si>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</si>
  <si>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</si>
  <si>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</si>
  <si>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</si>
  <si>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</si>
  <si>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</si>
  <si>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</si>
  <si>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</si>
  <si>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</si>
  <si>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</si>
  <si>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</si>
  <si>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</si>
  <si>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</si>
  <si>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</si>
  <si>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</si>
  <si>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</si>
  <si>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</si>
  <si>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</si>
  <si>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</si>
  <si>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</si>
  <si>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</si>
  <si>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</si>
  <si>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</si>
  <si>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</si>
  <si>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</si>
  <si>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</si>
  <si>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</si>
  <si>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</si>
  <si>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</si>
  <si>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</si>
  <si>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</si>
  <si>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</si>
  <si>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</si>
  <si>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</si>
  <si>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</si>
  <si>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</si>
  <si>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</si>
  <si>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</si>
  <si>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</si>
  <si>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</si>
  <si>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</si>
  <si>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</si>
  <si>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</si>
  <si>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</si>
  <si>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</si>
  <si>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</si>
  <si>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</si>
  <si>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</si>
  <si>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</si>
  <si>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</si>
  <si>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</si>
  <si>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</si>
  <si>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</si>
  <si>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</si>
  <si>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</si>
  <si>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</si>
  <si>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</si>
  <si>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</si>
  <si>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</si>
  <si>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</si>
  <si>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</si>
  <si>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</si>
  <si>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</si>
  <si>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</si>
  <si>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</si>
  <si>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</si>
  <si>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</si>
  <si>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</si>
  <si>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</si>
  <si>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</si>
  <si>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</si>
  <si>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</si>
  <si>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</si>
  <si>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</si>
  <si>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</si>
  <si>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</si>
  <si>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</si>
  <si>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</si>
  <si>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</si>
  <si>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</si>
  <si>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</si>
  <si>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</si>
  <si>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</si>
  <si>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</si>
  <si>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</si>
  <si>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</si>
  <si>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</si>
  <si>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</si>
  <si>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</si>
  <si>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</si>
  <si>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</si>
  <si>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</si>
  <si>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</si>
  <si>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</si>
  <si>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</si>
  <si>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</si>
  <si>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</si>
  <si>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</si>
  <si>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</si>
  <si>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</si>
  <si>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</si>
  <si>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</si>
  <si>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</si>
  <si>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</si>
  <si>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</si>
  <si>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</si>
  <si>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</si>
  <si>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</si>
  <si>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</si>
  <si>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</si>
  <si>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</si>
  <si>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</si>
  <si>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</si>
  <si>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</si>
  <si>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</si>
  <si>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</si>
  <si>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</si>
  <si>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</si>
  <si>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</si>
  <si>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</si>
  <si>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</si>
  <si>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</si>
  <si>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</si>
  <si>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</si>
  <si>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</si>
  <si>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</si>
  <si>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</si>
  <si>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</si>
  <si>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</si>
  <si>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</si>
  <si>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</si>
  <si>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</si>
  <si>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</si>
  <si>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</si>
  <si>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</si>
  <si>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</si>
  <si>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</si>
  <si>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</si>
  <si>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</si>
  <si>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</si>
  <si>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</si>
  <si>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</si>
  <si>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</si>
  <si>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</si>
  <si>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</si>
  <si>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</si>
  <si>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</si>
  <si>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</si>
  <si>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</si>
  <si>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</si>
  <si>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</si>
  <si>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</si>
  <si>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</si>
  <si>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</si>
  <si>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</si>
  <si>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</si>
  <si>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</si>
  <si>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</si>
  <si>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</si>
  <si>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</si>
  <si>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</si>
  <si>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</si>
  <si>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</si>
  <si>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</si>
  <si>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</si>
  <si>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</si>
  <si>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</si>
  <si>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</si>
  <si>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</si>
  <si>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</si>
  <si>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</si>
  <si>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</si>
  <si>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</si>
  <si>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</si>
  <si>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</si>
  <si>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</si>
  <si>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</si>
  <si>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</si>
  <si>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</si>
  <si>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</si>
  <si>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</si>
  <si>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</si>
  <si>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</si>
  <si>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</si>
  <si>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</si>
  <si>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</si>
  <si>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</si>
  <si>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</si>
  <si>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</si>
  <si>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</si>
  <si>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</si>
  <si>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</si>
  <si>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</si>
  <si>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</si>
  <si>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</si>
  <si>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</si>
  <si>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</si>
  <si>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</si>
  <si>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</si>
  <si>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</si>
  <si>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</si>
  <si>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</si>
  <si>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</si>
  <si>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</si>
  <si>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</si>
  <si>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</si>
  <si>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</si>
  <si>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</si>
  <si>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</si>
  <si>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</si>
  <si>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</si>
  <si>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</si>
  <si>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</si>
  <si>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</si>
  <si>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</si>
  <si>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</si>
  <si>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</si>
  <si>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</si>
  <si>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</si>
  <si>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</si>
  <si>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</si>
  <si>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</si>
  <si>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</si>
  <si>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</si>
  <si>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</si>
  <si>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</si>
  <si>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</si>
  <si>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</si>
  <si>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</si>
  <si>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</si>
  <si>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</si>
  <si>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</si>
  <si>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</si>
  <si>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</si>
  <si>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</si>
  <si>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</si>
  <si>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</si>
  <si>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</si>
  <si>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</si>
  <si>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</si>
  <si>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</si>
  <si>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</si>
  <si>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</si>
  <si>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</si>
  <si>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</si>
  <si>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</si>
  <si>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</si>
  <si>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</si>
  <si>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</si>
  <si>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</si>
  <si>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</si>
  <si>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</si>
  <si>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</si>
  <si>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</si>
  <si>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</si>
  <si>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</si>
  <si>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</si>
  <si>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</si>
  <si>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</si>
  <si>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</si>
  <si>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</si>
  <si>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</si>
  <si>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</si>
  <si>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</si>
  <si>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</si>
  <si>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</si>
  <si>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</si>
  <si>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</si>
  <si>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</si>
  <si>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</si>
  <si>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</si>
  <si>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</si>
  <si>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</si>
  <si>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</si>
  <si>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</si>
  <si>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</si>
  <si>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</si>
  <si>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</si>
  <si>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</si>
  <si>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</si>
  <si>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</si>
  <si>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</si>
  <si>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</si>
  <si>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</si>
  <si>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</si>
  <si>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</si>
  <si>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</si>
  <si>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</si>
  <si>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</si>
  <si>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</si>
  <si>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</si>
  <si>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</si>
  <si>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</si>
  <si>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</si>
  <si>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</si>
  <si>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</si>
  <si>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</si>
  <si>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</si>
  <si>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</si>
  <si>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</si>
  <si>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</si>
  <si>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</si>
  <si>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</si>
  <si>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</si>
  <si>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</si>
  <si>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</si>
  <si>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</si>
  <si>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</si>
  <si>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</si>
  <si>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</si>
  <si>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</si>
  <si>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</si>
  <si>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</si>
  <si>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</si>
  <si>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</si>
  <si>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</si>
  <si>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</si>
  <si>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</si>
  <si>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</si>
  <si>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</si>
  <si>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</si>
  <si>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</si>
  <si>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</si>
  <si>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</si>
  <si>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</si>
  <si>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</si>
  <si>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</si>
  <si>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</si>
  <si>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</si>
  <si>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</si>
  <si>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</si>
  <si>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</si>
  <si>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</si>
  <si>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</si>
  <si>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</si>
  <si>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</si>
  <si>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</si>
  <si>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</si>
  <si>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</si>
  <si>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</si>
  <si>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</si>
  <si>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</si>
  <si>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</si>
  <si>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</si>
  <si>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</si>
  <si>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</si>
  <si>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</si>
  <si>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</si>
  <si>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</si>
  <si>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</si>
  <si>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</si>
  <si>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</si>
  <si>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</si>
  <si>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</si>
  <si>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</si>
  <si>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</si>
  <si>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</si>
  <si>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</si>
  <si>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</si>
  <si>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</si>
  <si>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</si>
  <si>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</si>
  <si>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</si>
  <si>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</si>
  <si>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</si>
  <si>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</si>
  <si>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</si>
  <si>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</si>
  <si>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</si>
  <si>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</si>
  <si>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</si>
  <si>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</si>
  <si>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</si>
  <si>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</si>
  <si>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</si>
  <si>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</si>
  <si>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</si>
  <si>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</si>
  <si>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</si>
  <si>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</si>
  <si>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</si>
  <si>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</si>
  <si>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</si>
  <si>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</si>
  <si>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</si>
  <si>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</si>
  <si>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</si>
  <si>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</si>
  <si>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</si>
  <si>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</si>
  <si>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</si>
  <si>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</si>
  <si>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</si>
  <si>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</si>
  <si>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</si>
  <si>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</si>
  <si>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</si>
  <si>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</si>
  <si>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</si>
  <si>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</si>
  <si>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</si>
  <si>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</si>
  <si>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</si>
  <si>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</si>
  <si>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</si>
  <si>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</si>
  <si>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</si>
  <si>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</si>
  <si>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</si>
  <si>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</si>
  <si>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</si>
  <si>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</si>
  <si>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</si>
  <si>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</si>
  <si>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</si>
  <si>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</si>
  <si>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</si>
  <si>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</si>
  <si>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</si>
  <si>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</si>
  <si>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</si>
  <si>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</si>
  <si>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</si>
  <si>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</si>
  <si>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</si>
  <si>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</si>
  <si>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</si>
  <si>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</si>
  <si>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</si>
  <si>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</si>
  <si>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</si>
  <si>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</si>
  <si>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</si>
  <si>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</si>
  <si>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</si>
  <si>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</si>
  <si>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</si>
  <si>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</si>
  <si>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</si>
  <si>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</si>
  <si>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</si>
  <si>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</si>
  <si>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</si>
  <si>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</si>
  <si>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</si>
  <si>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</si>
  <si>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</si>
  <si>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</si>
  <si>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</si>
  <si>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</si>
  <si>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</si>
  <si>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</si>
  <si>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</si>
  <si>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</si>
  <si>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</si>
  <si>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</si>
  <si>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</si>
  <si>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</si>
  <si>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</si>
  <si>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</si>
  <si>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</si>
  <si>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</si>
  <si>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</si>
  <si>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</si>
  <si>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</si>
  <si>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</si>
  <si>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</si>
  <si>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</si>
  <si>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</si>
  <si>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</si>
  <si>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</si>
  <si>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</si>
  <si>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</si>
  <si>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</si>
  <si>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</si>
  <si>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</si>
  <si>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</si>
  <si>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</si>
  <si>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</si>
  <si>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</si>
  <si>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</si>
  <si>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</si>
  <si>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</si>
  <si>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</si>
  <si>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</si>
  <si>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</si>
  <si>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</si>
  <si>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</si>
  <si>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</si>
  <si>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</si>
  <si>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</si>
  <si>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</si>
  <si>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</si>
  <si>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</si>
  <si>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</si>
  <si>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</si>
  <si>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</si>
  <si>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</si>
  <si>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</si>
  <si>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</si>
  <si>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</si>
  <si>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</si>
  <si>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</si>
  <si>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</si>
  <si>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</si>
  <si>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</si>
  <si>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</si>
  <si>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</si>
  <si>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</si>
  <si>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</si>
  <si>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</si>
  <si>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</si>
  <si>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</si>
  <si>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</si>
  <si>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</si>
  <si>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</si>
  <si>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</si>
  <si>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</si>
  <si>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</si>
  <si>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</si>
  <si>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</si>
  <si>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</si>
  <si>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</si>
  <si>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</si>
  <si>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</si>
  <si>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</si>
  <si>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</si>
  <si>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</si>
  <si>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</si>
  <si>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</si>
  <si>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</si>
  <si>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</si>
  <si>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</si>
  <si>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</si>
  <si>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</si>
  <si>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</si>
  <si>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</si>
  <si>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</si>
  <si>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</si>
  <si>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</si>
  <si>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</si>
  <si>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</si>
  <si>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</si>
  <si>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</si>
  <si>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</si>
  <si>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</si>
  <si>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</si>
  <si>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</si>
  <si>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</si>
  <si>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</si>
  <si>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</si>
  <si>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</si>
  <si>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</si>
  <si>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</si>
  <si>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</si>
  <si>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</si>
  <si>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</si>
  <si>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</si>
  <si>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</si>
  <si>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</si>
  <si>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</si>
  <si>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</si>
  <si>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</si>
  <si>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</si>
  <si>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</si>
  <si>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</si>
  <si>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</si>
  <si>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</si>
  <si>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</si>
  <si>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</si>
  <si>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</si>
  <si>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</si>
  <si>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</si>
  <si>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</si>
  <si>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</si>
  <si>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</si>
  <si>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</si>
  <si>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</si>
  <si>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</si>
  <si>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</si>
  <si>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</si>
  <si>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</si>
  <si>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</si>
  <si>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</si>
  <si>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</si>
  <si>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</si>
  <si>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</si>
  <si>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</si>
  <si>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</si>
  <si>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</si>
  <si>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</si>
  <si>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</si>
  <si>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</si>
  <si>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</si>
  <si>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</si>
  <si>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</si>
  <si>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</si>
  <si>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</si>
  <si>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</si>
  <si>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</si>
  <si>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</si>
  <si>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</si>
  <si>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</si>
  <si>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</si>
  <si>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</si>
  <si>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</si>
  <si>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</si>
  <si>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</si>
  <si>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</si>
  <si>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</si>
  <si>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</si>
  <si>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</si>
  <si>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</si>
  <si>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</si>
  <si>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</si>
  <si>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</si>
  <si>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</si>
  <si>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</si>
  <si>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</si>
  <si>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</si>
  <si>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</si>
  <si>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</si>
  <si>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</si>
  <si>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</si>
  <si>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</si>
  <si>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</si>
  <si>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</si>
  <si>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</si>
  <si>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</si>
  <si>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</si>
  <si>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</si>
  <si>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</si>
  <si>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</si>
  <si>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</si>
  <si>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</si>
  <si>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</si>
  <si>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</si>
  <si>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</si>
  <si>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</si>
  <si>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</si>
  <si>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</si>
  <si>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</si>
  <si>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</si>
  <si>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</si>
  <si>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</si>
  <si>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</si>
  <si>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</si>
  <si>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</si>
  <si>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</si>
  <si>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</si>
  <si>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</si>
  <si>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</si>
  <si>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</si>
  <si>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</si>
  <si>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</si>
  <si>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</si>
  <si>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</si>
  <si>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</si>
  <si>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</si>
  <si>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</si>
  <si>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</si>
  <si>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</si>
  <si>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</si>
  <si>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</si>
  <si>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</si>
  <si>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</si>
  <si>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</si>
  <si>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</si>
  <si>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</si>
  <si>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</si>
  <si>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</si>
  <si>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</si>
  <si>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</si>
  <si>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</si>
  <si>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</si>
  <si>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</si>
  <si>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</si>
  <si>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</si>
  <si>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</si>
  <si>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</si>
  <si>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</si>
  <si>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</si>
  <si>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</si>
  <si>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</si>
  <si>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</si>
  <si>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</si>
  <si>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</si>
  <si>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</si>
  <si>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</si>
  <si>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</si>
  <si>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</si>
  <si>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</si>
  <si>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</si>
  <si>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</si>
  <si>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</si>
  <si>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</si>
  <si>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</si>
  <si>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</si>
  <si>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</si>
  <si>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</si>
  <si>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</si>
  <si>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</si>
  <si>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</si>
  <si>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</si>
  <si>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</si>
  <si>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</si>
  <si>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</si>
  <si>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</si>
  <si>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</si>
  <si>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</si>
  <si>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</si>
  <si>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</si>
  <si>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</si>
  <si>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</si>
  <si>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</si>
  <si>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</si>
  <si>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</si>
  <si>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</si>
  <si>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</si>
  <si>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</si>
  <si>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</si>
  <si>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</si>
  <si>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</si>
  <si>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</si>
  <si>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</si>
  <si>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</si>
  <si>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</si>
  <si>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</si>
  <si>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</si>
  <si>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</si>
  <si>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</si>
  <si>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</si>
  <si>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</si>
  <si>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</si>
  <si>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</si>
  <si>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</si>
  <si>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</si>
  <si>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</si>
  <si>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</si>
  <si>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</si>
  <si>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</si>
  <si>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</si>
  <si>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</si>
  <si>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</si>
  <si>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</si>
  <si>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</si>
  <si>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</si>
  <si>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</si>
  <si>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</si>
  <si>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</si>
  <si>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</si>
  <si>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</si>
  <si>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</si>
  <si>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</si>
  <si>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</si>
  <si>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</si>
  <si>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</si>
  <si>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</si>
  <si>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</si>
  <si>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</si>
  <si>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</si>
  <si>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</si>
  <si>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</si>
  <si>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</si>
  <si>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</si>
  <si>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</si>
  <si>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</si>
  <si>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</si>
  <si>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</si>
  <si>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</si>
  <si>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</si>
  <si>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</si>
  <si>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</si>
  <si>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</si>
  <si>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</si>
  <si>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</si>
  <si>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</si>
  <si>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</si>
  <si>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</si>
  <si>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</si>
  <si>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</si>
  <si>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</si>
  <si>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</si>
  <si>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</si>
  <si>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</si>
  <si>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</si>
  <si>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</si>
  <si>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</si>
  <si>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</si>
  <si>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</si>
  <si>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</si>
  <si>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</si>
  <si>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</si>
  <si>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</si>
  <si>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</si>
  <si>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</si>
  <si>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</si>
  <si>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</si>
  <si>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</si>
  <si>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</si>
  <si>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</si>
  <si>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</si>
  <si>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</si>
  <si>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</si>
  <si>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</si>
  <si>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</si>
  <si>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</si>
  <si>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</si>
  <si>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</si>
  <si>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</si>
  <si>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</si>
  <si>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</si>
  <si>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</si>
  <si>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</si>
  <si>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</si>
  <si>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</si>
  <si>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</si>
  <si>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</si>
  <si>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</si>
  <si>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</si>
  <si>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</si>
  <si>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</si>
  <si>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</si>
  <si>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</si>
  <si>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</si>
  <si>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</si>
  <si>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</si>
  <si>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</si>
  <si>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</si>
  <si>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</si>
  <si>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</si>
  <si>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</si>
  <si>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</si>
  <si>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</si>
  <si>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</si>
  <si>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</si>
  <si>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</si>
  <si>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</si>
  <si>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</si>
  <si>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</si>
  <si>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</si>
  <si>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</si>
  <si>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</si>
  <si>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</si>
  <si>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</si>
  <si>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</si>
  <si>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</si>
  <si>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</si>
  <si>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</si>
  <si>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</si>
  <si>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</si>
  <si>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</si>
  <si>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</si>
  <si>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</si>
  <si>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</si>
  <si>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</si>
  <si>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</si>
  <si>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</si>
  <si>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</si>
  <si>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</si>
  <si>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</si>
  <si>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</si>
  <si>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</si>
  <si>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</si>
  <si>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</si>
  <si>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</si>
  <si>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</si>
  <si>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</si>
  <si>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</si>
  <si>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</si>
  <si>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</si>
  <si>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</si>
  <si>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</si>
  <si>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</si>
  <si>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</si>
  <si>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</si>
  <si>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</si>
  <si>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</si>
  <si>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</si>
  <si>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</si>
  <si>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</si>
  <si>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</si>
  <si>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</si>
  <si>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</si>
  <si>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</si>
  <si>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</si>
  <si>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</si>
  <si>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</si>
  <si>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</si>
  <si>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</si>
  <si>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</si>
  <si>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</si>
  <si>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</si>
  <si>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</si>
  <si>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</si>
  <si>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</si>
  <si>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</si>
  <si>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</si>
  <si>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</si>
  <si>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</si>
  <si>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</si>
  <si>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</si>
  <si>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</si>
  <si>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</si>
  <si>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</si>
  <si>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</si>
  <si>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</si>
  <si>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</si>
  <si>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</si>
  <si>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</si>
  <si>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</si>
  <si>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</si>
  <si>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</si>
  <si>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</si>
  <si>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</si>
  <si>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</si>
  <si>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</si>
  <si>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</si>
  <si>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</si>
  <si>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</si>
  <si>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</si>
  <si>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</si>
  <si>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</si>
  <si>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</si>
  <si>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</si>
  <si>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</si>
  <si>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</si>
  <si>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</si>
  <si>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</si>
  <si>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</si>
  <si>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</si>
  <si>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</si>
  <si>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</si>
  <si>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</si>
  <si>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</si>
  <si>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</si>
  <si>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</si>
  <si>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</si>
  <si>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</si>
  <si>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</si>
  <si>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</si>
  <si>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</si>
  <si>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</si>
  <si>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</si>
  <si>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</si>
  <si>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</si>
  <si>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</si>
  <si>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</si>
  <si>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</si>
  <si>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</si>
  <si>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</si>
  <si>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</si>
  <si>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</si>
  <si>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</si>
  <si>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</si>
  <si>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</si>
  <si>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</si>
  <si>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</si>
  <si>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</si>
  <si>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</si>
  <si>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</si>
  <si>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</si>
  <si>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</si>
  <si>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</si>
  <si>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</si>
  <si>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</si>
  <si>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</si>
  <si>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</si>
  <si>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</si>
  <si>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</si>
  <si>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</si>
  <si>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</si>
  <si>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</si>
  <si>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</si>
  <si>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</si>
  <si>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</si>
  <si>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</si>
  <si>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</si>
  <si>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</si>
  <si>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</si>
  <si>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</si>
  <si>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</si>
  <si>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</si>
  <si>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</si>
  <si>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</si>
  <si>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</si>
  <si>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</si>
  <si>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</si>
  <si>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</si>
  <si>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</si>
  <si>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</si>
  <si>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</si>
  <si>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</si>
  <si>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</si>
  <si>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</si>
  <si>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</si>
  <si>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</si>
  <si>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</si>
  <si>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</si>
  <si>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</si>
  <si>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</si>
  <si>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</si>
  <si>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</si>
  <si>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</si>
  <si>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</si>
  <si>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</si>
  <si>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</si>
  <si>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</si>
  <si>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</si>
  <si>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</si>
  <si>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</si>
  <si>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</si>
  <si>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</si>
  <si>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</si>
  <si>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</si>
  <si>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</si>
  <si>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</si>
  <si>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</si>
  <si>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</si>
  <si>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</si>
  <si>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</si>
  <si>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</si>
  <si>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</si>
  <si>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</si>
  <si>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</si>
  <si>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</si>
  <si>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</si>
  <si>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</si>
  <si>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</si>
  <si>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</si>
  <si>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</si>
  <si>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</si>
  <si>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</si>
  <si>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</si>
  <si>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</si>
  <si>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</si>
  <si>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</si>
  <si>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</si>
  <si>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</si>
  <si>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</si>
  <si>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</si>
  <si>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</si>
  <si>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</si>
  <si>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</si>
  <si>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</si>
  <si>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</si>
  <si>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</si>
  <si>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</si>
  <si>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</si>
  <si>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</si>
  <si>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</si>
  <si>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</si>
  <si>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</si>
  <si>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</si>
  <si>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</si>
  <si>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</si>
  <si>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</si>
  <si>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</si>
  <si>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</si>
  <si>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</si>
  <si>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</si>
  <si>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</si>
  <si>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</si>
  <si>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</si>
  <si>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</si>
  <si>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</si>
  <si>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</si>
  <si>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</si>
  <si>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</si>
  <si>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</si>
  <si>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</si>
  <si>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</si>
  <si>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</si>
  <si>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</si>
  <si>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</si>
  <si>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</si>
  <si>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</si>
  <si>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</si>
  <si>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</si>
  <si>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</si>
  <si>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</si>
  <si>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</si>
  <si>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</si>
  <si>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</si>
  <si>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</si>
  <si>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</si>
  <si>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</si>
  <si>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</si>
  <si>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</si>
  <si>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</si>
  <si>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</si>
  <si>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</si>
  <si>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</si>
  <si>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</si>
  <si>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</si>
  <si>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</si>
  <si>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</si>
  <si>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</si>
  <si>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</si>
  <si>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</si>
  <si>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</si>
  <si>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</si>
  <si>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</si>
  <si>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</si>
  <si>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</si>
  <si>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</si>
  <si>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</si>
  <si>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</si>
  <si>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</si>
  <si>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</si>
  <si>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</si>
  <si>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</si>
  <si>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</si>
  <si>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</si>
  <si>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</si>
  <si>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</si>
  <si>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</si>
  <si>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</si>
  <si>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</si>
  <si>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</si>
  <si>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</si>
  <si>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</si>
  <si>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</si>
  <si>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</si>
  <si>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</si>
  <si>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</si>
  <si>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</si>
  <si>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</si>
  <si>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</si>
  <si>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</si>
  <si>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</si>
  <si>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</si>
  <si>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</si>
  <si>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</si>
  <si>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</si>
  <si>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</si>
  <si>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</si>
  <si>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</si>
  <si>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</si>
  <si>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</si>
  <si>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</si>
  <si>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</si>
  <si>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</si>
  <si>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</si>
  <si>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</si>
  <si>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</si>
  <si>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</si>
  <si>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</si>
  <si>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</si>
  <si>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</si>
  <si>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</si>
  <si>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</si>
  <si>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</si>
  <si>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</si>
  <si>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</si>
  <si>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</si>
  <si>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</si>
  <si>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</si>
  <si>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</si>
  <si>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</si>
  <si>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</si>
  <si>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</si>
  <si>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</si>
  <si>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</si>
  <si>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</si>
  <si>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</si>
  <si>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</si>
  <si>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</si>
  <si>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</si>
  <si>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</si>
  <si>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</si>
  <si>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</si>
  <si>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</si>
  <si>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</si>
  <si>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</si>
  <si>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</si>
  <si>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</si>
  <si>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</si>
  <si>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</si>
  <si>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</si>
  <si>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</si>
  <si>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</si>
  <si>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</si>
  <si>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</si>
  <si>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</si>
  <si>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</si>
  <si>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</si>
  <si>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</si>
  <si>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</si>
  <si>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</si>
  <si>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</si>
  <si>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</si>
  <si>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</si>
  <si>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</si>
  <si>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</si>
  <si>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</si>
  <si>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</si>
  <si>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</si>
  <si>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</si>
  <si>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</si>
  <si>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</si>
  <si>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</si>
  <si>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</si>
  <si>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</si>
  <si>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</si>
  <si>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</si>
  <si>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</si>
  <si>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</si>
  <si>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</si>
  <si>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</si>
  <si>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</si>
  <si>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</si>
  <si>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</si>
  <si>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</si>
  <si>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</si>
  <si>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</si>
  <si>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</si>
  <si>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</si>
  <si>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</si>
  <si>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</si>
  <si>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</si>
  <si>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</si>
  <si>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</si>
  <si>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</si>
  <si>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</si>
  <si>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</si>
  <si>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</si>
  <si>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</si>
  <si>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</si>
  <si>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</si>
  <si>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</si>
  <si>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</si>
  <si>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</si>
  <si>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</si>
  <si>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</si>
  <si>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</si>
  <si>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</si>
  <si>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</si>
  <si>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</si>
  <si>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</si>
  <si>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</si>
  <si>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</si>
  <si>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</si>
  <si>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</si>
  <si>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</si>
  <si>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</si>
  <si>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</si>
  <si>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</si>
  <si>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</si>
  <si>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</si>
  <si>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</si>
  <si>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</si>
  <si>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</si>
  <si>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</si>
  <si>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</si>
  <si>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</si>
  <si>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</si>
  <si>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</si>
  <si>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</si>
  <si>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</si>
  <si>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</si>
  <si>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</si>
  <si>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</si>
  <si>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</si>
  <si>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</si>
  <si>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</si>
  <si>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</si>
  <si>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</si>
  <si>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</si>
  <si>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</si>
  <si>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</si>
  <si>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</si>
  <si>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</si>
  <si>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</si>
  <si>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</si>
  <si>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</si>
  <si>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</si>
  <si>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</si>
  <si>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</si>
  <si>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</si>
  <si>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</si>
  <si>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</si>
  <si>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</si>
  <si>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</si>
  <si>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</si>
  <si>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</si>
  <si>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</si>
  <si>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</si>
  <si>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</si>
  <si>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</si>
  <si>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</si>
  <si>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</si>
  <si>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</si>
  <si>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</si>
  <si>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</si>
  <si>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</si>
  <si>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</si>
  <si>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</si>
  <si>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</si>
  <si>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</si>
  <si>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</si>
  <si>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</si>
  <si>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</si>
  <si>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</si>
  <si>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</si>
  <si>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</si>
  <si>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</si>
  <si>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</si>
  <si>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</si>
  <si>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</si>
  <si>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</si>
  <si>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</si>
  <si>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</si>
  <si>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</si>
  <si>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</si>
  <si>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</si>
  <si>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</si>
  <si>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</si>
  <si>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</si>
  <si>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</si>
  <si>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</si>
  <si>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</si>
  <si>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</si>
  <si>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</si>
  <si>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</si>
  <si>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</si>
  <si>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</si>
  <si>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</si>
  <si>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</si>
  <si>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</si>
  <si>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</si>
  <si>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</si>
  <si>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</si>
  <si>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</si>
  <si>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</si>
  <si>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</si>
  <si>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</si>
  <si>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</si>
  <si>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</si>
  <si>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</si>
  <si>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</si>
  <si>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</si>
  <si>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</si>
  <si>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</si>
  <si>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</si>
  <si>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</si>
  <si>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</si>
  <si>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</si>
  <si>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</si>
  <si>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</si>
  <si>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</si>
  <si>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</si>
  <si>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</si>
  <si>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</si>
  <si>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</si>
  <si>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</si>
  <si>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</si>
  <si>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</si>
  <si>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</si>
  <si>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</si>
  <si>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</si>
  <si>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</si>
  <si>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</si>
  <si>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</si>
  <si>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</si>
  <si>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</si>
  <si>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</si>
  <si>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</si>
  <si>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</si>
  <si>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</si>
  <si>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</si>
  <si>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</si>
  <si>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</si>
  <si>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</si>
  <si>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</si>
  <si>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</si>
  <si>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</si>
  <si>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</si>
  <si>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</si>
  <si>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</si>
  <si>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</si>
  <si>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</si>
  <si>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</si>
  <si>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</si>
  <si>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</si>
  <si>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</si>
  <si>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</si>
  <si>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</si>
  <si>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</si>
  <si>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</si>
  <si>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</si>
  <si>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</si>
  <si>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</si>
  <si>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</si>
  <si>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</si>
  <si>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</si>
  <si>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</si>
  <si>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</si>
  <si>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</si>
  <si>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</si>
  <si>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</si>
  <si>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</si>
  <si>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</si>
  <si>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</si>
  <si>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</si>
  <si>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</si>
  <si>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</si>
  <si>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</si>
  <si>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</si>
  <si>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</si>
  <si>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</si>
  <si>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</si>
  <si>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</si>
  <si>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</si>
  <si>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</si>
  <si>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</si>
  <si>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</si>
  <si>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</si>
  <si>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</si>
  <si>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</si>
  <si>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</si>
  <si>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</si>
  <si>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</si>
  <si>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</si>
  <si>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</si>
  <si>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</si>
  <si>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</si>
  <si>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</si>
  <si>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</si>
  <si>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</si>
  <si>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</si>
  <si>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</si>
  <si>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</si>
  <si>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</si>
  <si>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</si>
  <si>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</si>
  <si>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</si>
  <si>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</si>
  <si>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</si>
  <si>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</si>
  <si>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</si>
  <si>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</si>
  <si>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</si>
  <si>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</si>
  <si>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</si>
  <si>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</si>
  <si>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</si>
  <si>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</si>
  <si>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</si>
  <si>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</si>
  <si>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</si>
  <si>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</si>
  <si>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</si>
  <si>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</si>
  <si>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</si>
  <si>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</si>
  <si>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</si>
  <si>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</si>
  <si>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</si>
  <si>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</si>
  <si>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</si>
  <si>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</si>
  <si>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</si>
  <si>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</si>
  <si>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</si>
  <si>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</si>
  <si>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</si>
  <si>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</si>
  <si>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</si>
  <si>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</si>
  <si>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</si>
  <si>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</si>
  <si>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</si>
  <si>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</si>
  <si>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</si>
  <si>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</si>
  <si>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</si>
  <si>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</si>
  <si>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</si>
  <si>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</si>
  <si>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</si>
  <si>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</si>
  <si>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</si>
  <si>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</si>
  <si>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</si>
  <si>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</si>
  <si>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</si>
  <si>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</si>
  <si>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</si>
  <si>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</si>
  <si>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</si>
  <si>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</si>
  <si>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</si>
  <si>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</si>
  <si>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</si>
  <si>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</si>
  <si>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</si>
  <si>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</si>
  <si>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</si>
  <si>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</si>
  <si>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</si>
  <si>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</si>
  <si>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</si>
  <si>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</si>
  <si>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</si>
  <si>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</si>
  <si>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</si>
  <si>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</si>
  <si>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</si>
  <si>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</si>
  <si>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</si>
  <si>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</si>
  <si>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</si>
  <si>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</si>
  <si>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</si>
  <si>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</si>
  <si>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</si>
  <si>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</si>
  <si>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</si>
  <si>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</si>
  <si>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</si>
  <si>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</si>
  <si>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</si>
  <si>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</si>
  <si>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</si>
  <si>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</si>
  <si>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</si>
  <si>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</si>
  <si>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</si>
  <si>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</si>
  <si>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</si>
  <si>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</si>
  <si>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</si>
  <si>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</si>
  <si>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</si>
  <si>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</si>
  <si>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</si>
  <si>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</si>
  <si>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</si>
  <si>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</si>
  <si>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</si>
  <si>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</si>
  <si>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</si>
  <si>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</si>
  <si>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</si>
  <si>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</si>
  <si>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</si>
  <si>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</si>
  <si>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</si>
  <si>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</si>
  <si>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</si>
  <si>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</si>
  <si>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</si>
  <si>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</si>
  <si>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</si>
  <si>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</si>
  <si>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</si>
  <si>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</si>
  <si>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</si>
  <si>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</si>
  <si>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</si>
  <si>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</si>
  <si>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</si>
  <si>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</si>
  <si>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</si>
  <si>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</si>
  <si>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</si>
  <si>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</si>
  <si>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</si>
  <si>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</si>
  <si>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</si>
  <si>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</si>
  <si>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</si>
  <si>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</si>
  <si>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</si>
  <si>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</si>
  <si>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</si>
  <si>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</si>
  <si>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</si>
  <si>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</si>
  <si>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</si>
  <si>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</si>
  <si>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</si>
  <si>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</si>
  <si>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</si>
  <si>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</si>
  <si>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</si>
  <si>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</si>
  <si>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</si>
  <si>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</si>
  <si>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</si>
  <si>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</si>
  <si>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</si>
  <si>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</si>
  <si>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</si>
  <si>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</si>
  <si>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</si>
  <si>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</si>
  <si>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</si>
  <si>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</si>
  <si>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</si>
  <si>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</si>
  <si>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</si>
  <si>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</si>
  <si>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</si>
  <si>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</si>
  <si>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</si>
  <si>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</si>
  <si>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</si>
  <si>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</si>
  <si>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</si>
  <si>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</si>
  <si>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</si>
  <si>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</si>
  <si>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</si>
  <si>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</si>
  <si>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</si>
  <si>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</si>
  <si>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</si>
  <si>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</si>
  <si>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</si>
  <si>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</si>
  <si>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</si>
  <si>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</si>
  <si>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</si>
  <si>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</si>
  <si>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</si>
  <si>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</si>
  <si>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</si>
  <si>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</si>
  <si>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</si>
  <si>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</si>
  <si>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</si>
  <si>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</si>
  <si>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</si>
  <si>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</si>
  <si>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</si>
  <si>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</si>
  <si>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</si>
  <si>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</si>
  <si>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</si>
  <si>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</si>
  <si>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</si>
  <si>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</si>
  <si>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</si>
  <si>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</si>
  <si>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</si>
  <si>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</si>
  <si>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</si>
  <si>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</si>
  <si>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</si>
  <si>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</si>
  <si>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</si>
  <si>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</si>
  <si>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</si>
  <si>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</si>
  <si>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</si>
  <si>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</si>
  <si>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</si>
  <si>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</si>
  <si>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</si>
  <si>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</si>
  <si>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</si>
  <si>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</si>
  <si>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</si>
  <si>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</si>
  <si>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</si>
  <si>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</si>
  <si>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</si>
  <si>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</si>
  <si>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</si>
  <si>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</si>
  <si>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</si>
  <si>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</si>
  <si>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</si>
  <si>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</si>
  <si>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</si>
  <si>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</si>
  <si>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</si>
  <si>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</si>
  <si>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</si>
  <si>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</si>
  <si>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</si>
  <si>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</si>
  <si>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</si>
  <si>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</si>
  <si>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</si>
  <si>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</si>
  <si>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</si>
  <si>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</si>
  <si>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</si>
  <si>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</si>
  <si>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</si>
  <si>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</si>
  <si>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</si>
  <si>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</si>
  <si>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</si>
  <si>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</si>
  <si>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</si>
  <si>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</si>
  <si>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</si>
  <si>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</si>
  <si>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</si>
  <si>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</si>
  <si>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</si>
  <si>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</si>
  <si>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</si>
  <si>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</si>
  <si>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</si>
  <si>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</si>
  <si>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</si>
  <si>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</si>
  <si>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</si>
  <si>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</si>
  <si>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</si>
  <si>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</si>
  <si>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</si>
  <si>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</si>
  <si>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</si>
  <si>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</si>
  <si>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</si>
  <si>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</si>
  <si>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</si>
  <si>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</si>
  <si>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</si>
  <si>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</si>
  <si>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</si>
  <si>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</si>
  <si>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</si>
  <si>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</si>
  <si>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</si>
  <si>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</si>
  <si>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</si>
  <si>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</si>
  <si>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</si>
  <si>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</si>
  <si>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</si>
  <si>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</si>
  <si>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</si>
  <si>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</si>
  <si>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</si>
  <si>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</si>
  <si>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</si>
  <si>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</si>
  <si>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</si>
  <si>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</si>
  <si>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</si>
  <si>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</si>
  <si>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</si>
  <si>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</si>
  <si>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</si>
  <si>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</si>
  <si>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</si>
  <si>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</si>
  <si>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</si>
  <si>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</si>
  <si>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</si>
  <si>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</si>
  <si>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</si>
  <si>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</si>
  <si>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</si>
  <si>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</si>
  <si>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</si>
  <si>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</si>
  <si>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</si>
  <si>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</si>
  <si>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</si>
  <si>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</si>
  <si>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</si>
  <si>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</si>
  <si>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</si>
  <si>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</si>
  <si>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</si>
  <si>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</si>
  <si>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</si>
  <si>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</si>
  <si>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</si>
  <si>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</si>
  <si>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</si>
  <si>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</si>
  <si>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</si>
  <si>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</si>
  <si>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</si>
  <si>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</si>
  <si>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</si>
  <si>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</si>
  <si>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</si>
  <si>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</si>
  <si>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</si>
  <si>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</si>
  <si>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</si>
  <si>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</si>
  <si>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</si>
  <si>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</si>
  <si>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</si>
  <si>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</si>
  <si>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</si>
  <si>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</si>
  <si>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</si>
  <si>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</si>
  <si>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</si>
  <si>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</si>
  <si>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</si>
  <si>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</si>
  <si>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</si>
  <si>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</si>
  <si>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</si>
  <si>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</si>
  <si>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</si>
  <si>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</si>
  <si>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</si>
  <si>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</si>
  <si>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</si>
  <si>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</si>
  <si>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</si>
  <si>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</si>
  <si>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</si>
  <si>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</si>
  <si>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</si>
  <si>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</si>
  <si>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</si>
  <si>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</si>
  <si>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</si>
  <si>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</si>
  <si>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</si>
  <si>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</si>
  <si>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</si>
  <si>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</si>
  <si>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</si>
  <si>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</si>
  <si>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</si>
  <si>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</si>
  <si>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</si>
  <si>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</si>
  <si>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</si>
  <si>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</si>
  <si>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</si>
  <si>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</si>
  <si>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</si>
  <si>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</si>
  <si>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</si>
  <si>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</si>
  <si>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</si>
  <si>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</si>
  <si>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</si>
  <si>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</si>
  <si>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</si>
  <si>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</si>
  <si>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</si>
  <si>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</si>
  <si>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</si>
  <si>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</si>
  <si>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</si>
  <si>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</si>
  <si>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</si>
  <si>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</si>
  <si>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</si>
  <si>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</si>
  <si>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</si>
  <si>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</si>
  <si>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</si>
  <si>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</si>
  <si>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</si>
  <si>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</si>
  <si>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</si>
  <si>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</si>
  <si>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</si>
  <si>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</si>
  <si>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</si>
  <si>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</si>
  <si>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</si>
  <si>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</si>
  <si>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</si>
  <si>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</si>
  <si>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</si>
  <si>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</si>
  <si>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</si>
  <si>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</si>
  <si>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</si>
  <si>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</si>
  <si>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</si>
  <si>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</si>
  <si>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</si>
  <si>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</si>
  <si>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</si>
  <si>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</si>
  <si>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</si>
  <si>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</si>
  <si>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</si>
  <si>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</si>
  <si>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</si>
  <si>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</si>
  <si>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</si>
  <si>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</si>
  <si>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</si>
  <si>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</si>
  <si>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</si>
  <si>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</si>
  <si>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</si>
  <si>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</si>
  <si>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</si>
  <si>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</si>
  <si>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</si>
  <si>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</si>
  <si>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</si>
  <si>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</si>
  <si>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</si>
  <si>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</si>
  <si>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</si>
  <si>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</si>
  <si>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</si>
  <si>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</si>
  <si>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</si>
  <si>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</si>
  <si>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</si>
  <si>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</si>
  <si>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</si>
  <si>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</si>
  <si>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</si>
  <si>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</si>
  <si>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</si>
  <si>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</si>
  <si>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</si>
  <si>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</si>
  <si>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</si>
  <si>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</si>
  <si>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</si>
  <si>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</si>
  <si>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</si>
  <si>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</si>
  <si>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</si>
  <si>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</si>
  <si>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</si>
  <si>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</si>
  <si>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</si>
  <si>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</si>
  <si>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</si>
  <si>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</si>
  <si>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</si>
  <si>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</si>
  <si>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</si>
  <si>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</si>
  <si>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</si>
  <si>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</si>
  <si>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</si>
  <si>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</si>
  <si>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</si>
  <si>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</si>
  <si>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</si>
  <si>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</si>
  <si>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</si>
  <si>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</si>
  <si>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</si>
  <si>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</si>
  <si>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</si>
  <si>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</si>
  <si>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</si>
  <si>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</si>
  <si>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</si>
  <si>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</si>
  <si>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</si>
  <si>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</si>
  <si>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</si>
  <si>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</si>
  <si>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</si>
  <si>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</si>
  <si>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</si>
  <si>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</si>
  <si>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</si>
  <si>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</si>
  <si>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</si>
  <si>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</si>
  <si>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</si>
  <si>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</si>
  <si>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</si>
  <si>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</si>
  <si>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</si>
  <si>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</si>
  <si>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</si>
  <si>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</si>
  <si>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</si>
  <si>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</si>
  <si>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</si>
  <si>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</si>
  <si>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</si>
  <si>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</si>
  <si>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</si>
  <si>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</si>
  <si>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</si>
  <si>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</si>
  <si>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</si>
  <si>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</si>
  <si>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</si>
  <si>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</si>
  <si>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</si>
  <si>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</si>
  <si>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</si>
  <si>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</si>
  <si>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</si>
  <si>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</si>
  <si>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</si>
  <si>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</si>
  <si>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</si>
  <si>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</si>
  <si>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</si>
  <si>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</si>
  <si>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</si>
  <si>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</si>
  <si>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</si>
  <si>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</si>
  <si>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</si>
  <si>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</si>
  <si>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</si>
  <si>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</si>
  <si>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</si>
  <si>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</si>
  <si>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</si>
  <si>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</si>
  <si>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</si>
  <si>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</si>
  <si>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</si>
  <si>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</si>
  <si>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</si>
  <si>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</si>
  <si>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</si>
  <si>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</si>
  <si>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</si>
  <si>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</si>
  <si>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</si>
  <si>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</si>
  <si>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</si>
  <si>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</si>
  <si>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</si>
  <si>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</si>
  <si>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</si>
  <si>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</si>
  <si>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</si>
  <si>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</si>
  <si>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</si>
  <si>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</si>
  <si>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</si>
  <si>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</si>
  <si>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</si>
  <si>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</si>
  <si>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</si>
  <si>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</si>
  <si>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</si>
  <si>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</si>
  <si>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</si>
  <si>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</si>
  <si>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</si>
  <si>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</si>
  <si>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</si>
  <si>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</si>
  <si>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</si>
  <si>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</si>
  <si>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</si>
  <si>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</si>
  <si>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</si>
  <si>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</si>
  <si>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</si>
  <si>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</si>
  <si>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</si>
  <si>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</si>
  <si>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</si>
  <si>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</si>
  <si>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</si>
  <si>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</si>
  <si>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</si>
  <si>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</si>
  <si>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</si>
  <si>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</si>
  <si>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</si>
  <si>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</si>
  <si>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</si>
  <si>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</si>
  <si>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</si>
  <si>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</si>
  <si>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</si>
  <si>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</si>
  <si>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</si>
  <si>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</si>
  <si>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</si>
  <si>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</si>
  <si>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</si>
  <si>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</si>
  <si>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</si>
  <si>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</si>
  <si>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</si>
  <si>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</si>
  <si>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</si>
  <si>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</si>
  <si>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</si>
  <si>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</si>
  <si>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</si>
  <si>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</si>
  <si>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</si>
  <si>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</si>
  <si>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</si>
  <si>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</si>
  <si>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</si>
  <si>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</si>
  <si>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</si>
  <si>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</si>
  <si>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</si>
  <si>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</si>
  <si>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</si>
  <si>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</si>
  <si>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</si>
  <si>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</si>
  <si>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</si>
  <si>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</si>
  <si>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</si>
  <si>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</si>
  <si>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</si>
  <si>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</si>
  <si>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</si>
  <si>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</si>
  <si>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</si>
  <si>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</si>
  <si>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</si>
  <si>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</si>
  <si>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</si>
  <si>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</si>
  <si>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</si>
  <si>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</si>
  <si>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</si>
  <si>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</si>
  <si>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</si>
  <si>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</si>
  <si>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</si>
  <si>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</si>
  <si>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</si>
  <si>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</si>
  <si>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</si>
  <si>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</si>
  <si>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</si>
  <si>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</si>
  <si>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</si>
  <si>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</si>
  <si>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</si>
  <si>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</si>
  <si>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</si>
  <si>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</si>
  <si>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</si>
  <si>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</si>
  <si>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</si>
  <si>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</si>
  <si>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</si>
  <si>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</si>
  <si>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</si>
  <si>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</si>
  <si>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</si>
  <si>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</si>
  <si>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</si>
  <si>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</si>
  <si>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</si>
  <si>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</si>
  <si>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</si>
  <si>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</si>
  <si>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</si>
  <si>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</si>
  <si>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</si>
  <si>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</si>
  <si>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</si>
  <si>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</si>
  <si>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</si>
  <si>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</si>
  <si>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</si>
  <si>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</si>
  <si>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</si>
  <si>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</si>
  <si>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</si>
  <si>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</si>
  <si>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</si>
  <si>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</si>
  <si>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</si>
  <si>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</si>
  <si>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</si>
  <si>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</si>
  <si>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</si>
  <si>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</si>
  <si>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</si>
  <si>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</si>
  <si>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</si>
  <si>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</si>
  <si>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</si>
  <si>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</si>
  <si>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</si>
  <si>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</si>
  <si>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</si>
  <si>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</si>
  <si>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</si>
  <si>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</si>
  <si>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</si>
  <si>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</si>
  <si>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</si>
  <si>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</si>
  <si>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</si>
  <si>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</si>
  <si>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</si>
  <si>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</si>
  <si>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</si>
  <si>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</si>
  <si>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</si>
  <si>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</si>
  <si>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</si>
  <si>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</si>
  <si>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</si>
  <si>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</si>
  <si>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</si>
  <si>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</si>
  <si>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</si>
  <si>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</si>
  <si>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</si>
  <si>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</si>
  <si>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</si>
  <si>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</si>
  <si>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</si>
  <si>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</si>
  <si>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</si>
  <si>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</si>
  <si>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</si>
  <si>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</si>
  <si>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</si>
  <si>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</si>
  <si>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</si>
  <si>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</si>
  <si>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</si>
  <si>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</si>
  <si>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</si>
  <si>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</si>
  <si>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</si>
  <si>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</si>
  <si>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</si>
  <si>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</si>
  <si>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</si>
  <si>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</si>
  <si>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</si>
  <si>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</si>
  <si>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</si>
  <si>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</si>
  <si>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</si>
  <si>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</si>
  <si>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</si>
  <si>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</si>
  <si>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</si>
  <si>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</si>
  <si>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</si>
  <si>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</si>
  <si>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</si>
  <si>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</si>
  <si>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</si>
  <si>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</si>
  <si>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</si>
  <si>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</si>
  <si>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</si>
  <si>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</si>
  <si>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</si>
  <si>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</si>
  <si>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</si>
  <si>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</si>
  <si>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</si>
  <si>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</si>
  <si>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</si>
  <si>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</si>
  <si>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</si>
  <si>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</si>
  <si>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</si>
  <si>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</si>
  <si>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</si>
  <si>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</si>
  <si>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</si>
  <si>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</si>
  <si>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</si>
  <si>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</si>
  <si>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</si>
  <si>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</si>
  <si>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</si>
  <si>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</si>
  <si>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</si>
  <si>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</si>
  <si>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</si>
  <si>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</si>
  <si>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</si>
  <si>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</si>
  <si>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</si>
  <si>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</si>
  <si>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</si>
  <si>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</si>
  <si>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</si>
  <si>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</si>
  <si>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</si>
  <si>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</si>
  <si>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</si>
  <si>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</si>
  <si>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</si>
  <si>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</si>
  <si>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</si>
  <si>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</si>
  <si>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</si>
  <si>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</si>
  <si>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</si>
  <si>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</si>
  <si>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</si>
  <si>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</si>
  <si>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</si>
  <si>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</si>
  <si>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</si>
  <si>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</si>
  <si>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</si>
  <si>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</si>
  <si>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</si>
  <si>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</si>
  <si>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</si>
  <si>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</si>
  <si>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</si>
  <si>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</si>
  <si>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</si>
  <si>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</si>
  <si>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</si>
  <si>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</si>
  <si>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</si>
  <si>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</si>
  <si>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</si>
  <si>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</si>
  <si>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</si>
  <si>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</si>
  <si>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</si>
  <si>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</si>
  <si>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</si>
  <si>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</si>
  <si>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</si>
  <si>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</si>
  <si>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</si>
  <si>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</si>
  <si>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</si>
  <si>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</si>
  <si>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</si>
  <si>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</si>
  <si>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</si>
  <si>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</si>
  <si>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</si>
  <si>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</si>
  <si>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</si>
  <si>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</si>
  <si>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</si>
  <si>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</si>
  <si>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</si>
  <si>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</si>
  <si>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</si>
  <si>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</si>
  <si>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</si>
  <si>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</si>
  <si>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</si>
  <si>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</si>
  <si>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</si>
  <si>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</si>
  <si>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</si>
  <si>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</si>
  <si>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</si>
  <si>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</si>
  <si>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</si>
  <si>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</si>
  <si>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</si>
  <si>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</si>
  <si>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</si>
  <si>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</si>
  <si>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</si>
  <si>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</si>
  <si>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</si>
  <si>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</si>
  <si>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</si>
  <si>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</si>
  <si>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</si>
  <si>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</si>
  <si>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</si>
  <si>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</si>
  <si>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</si>
  <si>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</si>
  <si>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</si>
  <si>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</si>
  <si>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</si>
  <si>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</si>
  <si>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</si>
  <si>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</si>
  <si>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</si>
  <si>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</si>
  <si>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</si>
  <si>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</si>
  <si>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</si>
  <si>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</si>
  <si>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</si>
  <si>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</si>
  <si>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</si>
  <si>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</si>
  <si>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</si>
  <si>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</si>
  <si>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</si>
  <si>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</si>
  <si>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</si>
  <si>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</si>
  <si>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</si>
  <si>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</si>
  <si>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</si>
  <si>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</si>
  <si>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</si>
  <si>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</si>
  <si>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</si>
  <si>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</si>
  <si>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</si>
  <si>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</si>
  <si>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</si>
  <si>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</si>
  <si>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</si>
  <si>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</si>
  <si>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</si>
  <si>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</si>
  <si>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</si>
  <si>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</si>
  <si>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</si>
  <si>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</si>
  <si>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</si>
  <si>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</si>
  <si>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</si>
  <si>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</si>
  <si>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</si>
  <si>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</si>
  <si>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</si>
  <si>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</si>
  <si>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</si>
  <si>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</si>
  <si>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</si>
  <si>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</si>
  <si>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</si>
  <si>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</si>
  <si>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</si>
  <si>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</si>
  <si>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</si>
  <si>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</si>
  <si>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</si>
  <si>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</si>
  <si>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</si>
  <si>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</si>
  <si>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</si>
  <si>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</si>
  <si>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</si>
  <si>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</si>
  <si>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</si>
  <si>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</si>
  <si>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</si>
  <si>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</si>
  <si>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</si>
  <si>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</si>
  <si>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</si>
  <si>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</si>
  <si>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</si>
  <si>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</si>
  <si>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</si>
  <si>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</si>
  <si>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</si>
  <si>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</si>
  <si>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</si>
  <si>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</si>
  <si>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</si>
  <si>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</si>
  <si>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</si>
  <si>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</si>
  <si>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</si>
  <si>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</si>
  <si>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</si>
  <si>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</si>
  <si>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</si>
  <si>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</si>
  <si>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</si>
  <si>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</si>
  <si>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</si>
  <si>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</si>
  <si>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</si>
  <si>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</si>
  <si>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</si>
  <si>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</si>
  <si>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</si>
  <si>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</si>
  <si>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</si>
  <si>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</si>
  <si>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</si>
  <si>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</si>
  <si>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</si>
  <si>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</si>
  <si>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</si>
  <si>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</si>
  <si>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</si>
  <si>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</si>
  <si>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</si>
  <si>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</si>
  <si>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</si>
  <si>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</si>
  <si>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</si>
  <si>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</si>
  <si>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</si>
  <si>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</si>
  <si>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</si>
  <si>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</si>
  <si>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</si>
  <si>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</si>
  <si>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</si>
  <si>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</si>
  <si>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</si>
  <si>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</si>
  <si>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</si>
  <si>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</si>
  <si>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</si>
  <si>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</si>
  <si>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</si>
  <si>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</si>
  <si>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</si>
  <si>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</si>
  <si>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</si>
  <si>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</si>
  <si>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</si>
  <si>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</si>
  <si>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</si>
  <si>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</si>
  <si>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</si>
  <si>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</si>
  <si>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</si>
  <si>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</si>
  <si>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</si>
  <si>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</si>
  <si>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</si>
  <si>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</si>
  <si>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</si>
  <si>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</si>
  <si>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</si>
  <si>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</si>
  <si>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</si>
  <si>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</si>
  <si>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</si>
  <si>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</si>
  <si>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</si>
  <si>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</si>
  <si>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</si>
  <si>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</si>
  <si>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</si>
  <si>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</si>
  <si>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</si>
  <si>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</si>
  <si>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</si>
  <si>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</si>
  <si>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</si>
  <si>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</si>
  <si>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</si>
  <si>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</si>
  <si>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</si>
  <si>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</si>
  <si>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</si>
  <si>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</si>
  <si>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</si>
  <si>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</si>
  <si>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</si>
  <si>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</si>
  <si>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</si>
  <si>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</si>
  <si>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</si>
  <si>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</si>
  <si>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</si>
  <si>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</si>
  <si>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</si>
  <si>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</si>
  <si>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</si>
  <si>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</si>
  <si>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</si>
  <si>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</si>
  <si>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</si>
  <si>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</si>
  <si>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</si>
  <si>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</si>
  <si>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</si>
  <si>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</si>
  <si>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</si>
  <si>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</si>
  <si>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</si>
  <si>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</si>
  <si>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</si>
  <si>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</si>
  <si>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</si>
  <si>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</si>
  <si>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</si>
  <si>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</si>
  <si>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</si>
  <si>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</si>
  <si>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</si>
  <si>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</si>
  <si>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</si>
  <si>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</si>
  <si>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</si>
  <si>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</si>
  <si>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</si>
  <si>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</si>
  <si>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</si>
  <si>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</si>
  <si>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</si>
  <si>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</si>
  <si>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</si>
  <si>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</si>
  <si>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</si>
  <si>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</si>
  <si>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</si>
  <si>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</si>
  <si>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</si>
  <si>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</si>
  <si>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</si>
  <si>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</si>
  <si>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</si>
  <si>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</si>
  <si>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</si>
  <si>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</si>
  <si>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</si>
  <si>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</si>
  <si>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</si>
  <si>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</si>
  <si>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</si>
  <si>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</si>
  <si>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</si>
  <si>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</si>
  <si>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</si>
  <si>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</si>
  <si>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</si>
  <si>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</si>
  <si>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</si>
  <si>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</si>
  <si>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</si>
  <si>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</si>
  <si>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</si>
  <si>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</si>
  <si>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</si>
  <si>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</si>
  <si>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</si>
  <si>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</si>
  <si>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</si>
  <si>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</si>
  <si>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</si>
  <si>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</si>
  <si>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</si>
  <si>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</si>
  <si>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</si>
  <si>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</si>
  <si>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</si>
  <si>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</si>
  <si>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</si>
  <si>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</si>
  <si>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</si>
  <si>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</si>
  <si>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</si>
  <si>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</si>
  <si>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</si>
  <si>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</si>
  <si>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</si>
  <si>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</si>
  <si>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</si>
  <si>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</si>
  <si>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</si>
  <si>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</si>
  <si>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</si>
  <si>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</si>
  <si>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</si>
  <si>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</si>
  <si>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</si>
  <si>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</si>
  <si>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</si>
  <si>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</si>
  <si>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</si>
  <si>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</si>
  <si>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</si>
  <si>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</si>
  <si>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</si>
  <si>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</si>
  <si>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</si>
  <si>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</si>
  <si>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</si>
  <si>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</si>
  <si>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</si>
  <si>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</si>
  <si>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</si>
  <si>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</si>
  <si>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</si>
  <si>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</si>
  <si>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</si>
  <si>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</si>
  <si>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</si>
  <si>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</si>
  <si>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</si>
  <si>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</si>
  <si>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</si>
  <si>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</si>
  <si>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</si>
  <si>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</si>
  <si>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</si>
  <si>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</si>
  <si>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</si>
  <si>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</si>
  <si>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</si>
  <si>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</si>
  <si>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</si>
  <si>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</si>
  <si>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</si>
  <si>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</si>
  <si>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</si>
  <si>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</si>
  <si>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</si>
  <si>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</si>
  <si>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</si>
  <si>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</si>
  <si>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</si>
  <si>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</si>
  <si>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</si>
  <si>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</si>
  <si>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</si>
  <si>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</si>
  <si>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</si>
  <si>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</si>
  <si>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</si>
  <si>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</si>
  <si>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</si>
  <si>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</si>
  <si>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</si>
  <si>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</si>
  <si>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</si>
  <si>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</si>
  <si>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</si>
  <si>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</si>
  <si>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</si>
  <si>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</si>
  <si>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</si>
  <si>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</si>
  <si>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</si>
  <si>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</si>
  <si>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</si>
  <si>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</si>
  <si>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</si>
  <si>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</si>
  <si>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</si>
  <si>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</si>
  <si>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</si>
  <si>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</si>
  <si>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</si>
  <si>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</si>
  <si>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</si>
  <si>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</si>
  <si>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</si>
  <si>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</si>
  <si>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</si>
  <si>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</si>
  <si>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</si>
  <si>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</si>
  <si>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</si>
  <si>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</si>
  <si>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</si>
  <si>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</si>
  <si>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</si>
  <si>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</si>
  <si>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</si>
  <si>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</si>
  <si>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</si>
  <si>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</si>
  <si>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</si>
  <si>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</si>
  <si>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</si>
  <si>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</si>
  <si>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</si>
  <si>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</si>
  <si>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</si>
  <si>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</si>
  <si>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</si>
  <si>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</si>
  <si>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</si>
  <si>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</si>
  <si>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</si>
  <si>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</si>
  <si>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</si>
  <si>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</si>
  <si>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</si>
  <si>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</si>
  <si>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</si>
  <si>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</si>
  <si>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</si>
  <si>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</si>
  <si>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</si>
  <si>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</si>
  <si>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</si>
  <si>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</si>
  <si>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</si>
  <si>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</si>
  <si>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</si>
  <si>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</si>
  <si>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</si>
  <si>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</si>
  <si>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</si>
  <si>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</si>
  <si>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</si>
  <si>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</si>
  <si>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</si>
  <si>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</si>
  <si>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</si>
  <si>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</si>
  <si>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</si>
  <si>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</si>
  <si>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</si>
  <si>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</si>
  <si>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</si>
  <si>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</si>
  <si>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</si>
  <si>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</si>
  <si>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</si>
  <si>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</si>
  <si>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</si>
  <si>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</si>
  <si>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</si>
  <si>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</si>
  <si>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</si>
  <si>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</si>
  <si>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</si>
  <si>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</si>
  <si>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</si>
  <si>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</si>
  <si>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</si>
  <si>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</si>
  <si>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</si>
  <si>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</si>
  <si>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</si>
  <si>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</si>
  <si>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</si>
  <si>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</si>
  <si>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</si>
  <si>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</si>
  <si>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</si>
  <si>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</si>
  <si>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</si>
  <si>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</si>
  <si>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</si>
  <si>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</si>
  <si>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</si>
  <si>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</si>
  <si>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</si>
  <si>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</si>
  <si>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</si>
  <si>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</si>
  <si>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</si>
  <si>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</si>
  <si>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</si>
  <si>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</si>
  <si>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</si>
  <si>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</si>
  <si>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</si>
  <si>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</si>
  <si>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</si>
  <si>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</si>
  <si>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</si>
  <si>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</si>
  <si>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</si>
  <si>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</si>
  <si>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</si>
  <si>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</si>
  <si>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</si>
  <si>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</si>
  <si>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</si>
  <si>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</si>
  <si>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</si>
  <si>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</si>
  <si>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</si>
  <si>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</si>
  <si>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</si>
  <si>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</si>
  <si>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</si>
  <si>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</si>
  <si>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</si>
  <si>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</si>
  <si>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</si>
  <si>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</si>
  <si>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</si>
  <si>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</si>
  <si>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</si>
  <si>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</si>
  <si>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</si>
  <si>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</si>
  <si>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</si>
  <si>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</si>
  <si>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</si>
  <si>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</si>
  <si>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</si>
  <si>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</si>
  <si>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</si>
  <si>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</si>
  <si>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</si>
  <si>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</si>
  <si>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</si>
  <si>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</si>
  <si>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</si>
  <si>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</si>
  <si>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</si>
  <si>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</si>
  <si>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</si>
  <si>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</si>
  <si>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</si>
  <si>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</si>
  <si>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</si>
  <si>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</si>
  <si>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</si>
  <si>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</si>
  <si>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</si>
  <si>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</si>
  <si>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</si>
  <si>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</si>
  <si>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</si>
  <si>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</si>
  <si>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</si>
  <si>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</si>
  <si>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</si>
  <si>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</si>
  <si>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</si>
  <si>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</si>
  <si>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</si>
  <si>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</si>
  <si>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</si>
  <si>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</si>
  <si>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</si>
  <si>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</si>
  <si>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</si>
  <si>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</si>
  <si>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</si>
  <si>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</si>
  <si>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</si>
  <si>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</si>
  <si>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</si>
  <si>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</si>
  <si>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</si>
  <si>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</si>
  <si>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</si>
  <si>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</si>
  <si>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</si>
  <si>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</si>
  <si>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</si>
  <si>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</si>
  <si>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</si>
  <si>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</si>
  <si>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</si>
  <si>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</si>
  <si>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</si>
  <si>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</si>
  <si>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</si>
  <si>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</si>
  <si>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</si>
  <si>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</si>
  <si>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</si>
  <si>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</si>
  <si>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</si>
  <si>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</si>
  <si>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</si>
  <si>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</si>
  <si>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</si>
  <si>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</si>
  <si>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</si>
  <si>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</si>
  <si>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</si>
  <si>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</si>
  <si>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</si>
  <si>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</si>
  <si>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</si>
  <si>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</si>
  <si>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</si>
  <si>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</si>
  <si>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</si>
  <si>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</si>
  <si>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</si>
  <si>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</si>
  <si>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</si>
  <si>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</si>
  <si>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</si>
  <si>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</si>
  <si>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</si>
  <si>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</si>
  <si>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</si>
  <si>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</si>
  <si>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</si>
  <si>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</si>
  <si>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</si>
  <si>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</si>
  <si>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</si>
  <si>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</si>
  <si>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</si>
  <si>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</si>
  <si>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</si>
  <si>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</si>
  <si>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</si>
  <si>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</si>
  <si>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</si>
  <si>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</si>
  <si>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</si>
  <si>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</si>
  <si>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</si>
  <si>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</si>
  <si>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</si>
  <si>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</si>
  <si>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</si>
  <si>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</si>
  <si>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</si>
  <si>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</si>
  <si>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</si>
  <si>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</si>
  <si>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</si>
  <si>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</si>
  <si>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</si>
  <si>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</si>
  <si>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</si>
  <si>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</si>
  <si>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</si>
  <si>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</si>
  <si>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</si>
  <si>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</si>
  <si>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</si>
  <si>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</si>
  <si>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</si>
  <si>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</si>
  <si>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</si>
  <si>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</si>
  <si>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</si>
  <si>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</si>
  <si>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</si>
  <si>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</si>
  <si>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</si>
  <si>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</si>
  <si>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</si>
  <si>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</si>
  <si>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</si>
  <si>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</si>
  <si>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</si>
  <si>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</si>
  <si>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</si>
  <si>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</si>
  <si>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</si>
  <si>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</si>
  <si>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</si>
  <si>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</si>
  <si>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</si>
  <si>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</si>
  <si>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</si>
  <si>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</si>
  <si>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</si>
  <si>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</si>
  <si>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</si>
  <si>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</si>
  <si>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</si>
  <si>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</si>
  <si>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</si>
  <si>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</si>
  <si>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</si>
  <si>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</si>
  <si>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</si>
  <si>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</si>
  <si>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</si>
  <si>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</si>
  <si>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</si>
  <si>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</si>
  <si>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</si>
  <si>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</si>
  <si>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</si>
  <si>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</si>
  <si>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</si>
  <si>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</si>
  <si>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</si>
  <si>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</si>
  <si>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</si>
  <si>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</si>
  <si>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</si>
  <si>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</si>
  <si>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</si>
  <si>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</si>
  <si>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</si>
  <si>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</si>
  <si>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</si>
  <si>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</si>
  <si>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</si>
  <si>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</si>
  <si>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</si>
  <si>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</si>
  <si>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</si>
  <si>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</si>
  <si>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</si>
  <si>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</si>
  <si>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</si>
  <si>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</si>
  <si>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</si>
  <si>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</si>
  <si>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</si>
  <si>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</si>
  <si>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</si>
  <si>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</si>
  <si>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</si>
  <si>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</si>
  <si>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</si>
  <si>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</si>
  <si>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</si>
  <si>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</si>
  <si>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</si>
  <si>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</si>
  <si>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</si>
  <si>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</si>
  <si>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</si>
  <si>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</si>
  <si>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</si>
  <si>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</si>
  <si>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</si>
  <si>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</si>
  <si>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</si>
  <si>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</si>
  <si>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</si>
  <si>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</si>
  <si>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</si>
  <si>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</si>
  <si>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</si>
  <si>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</si>
  <si>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</si>
  <si>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</si>
  <si>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</si>
  <si>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</si>
  <si>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</si>
  <si>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</si>
  <si>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</si>
  <si>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</si>
  <si>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</si>
  <si>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</si>
  <si>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</si>
  <si>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</si>
  <si>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</si>
  <si>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</si>
  <si>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</si>
  <si>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</si>
  <si>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</si>
  <si>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</si>
  <si>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</si>
  <si>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</si>
  <si>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</si>
  <si>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</si>
  <si>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</si>
  <si>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</si>
  <si>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</si>
  <si>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</si>
  <si>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</si>
  <si>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</si>
  <si>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</si>
  <si>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</si>
  <si>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</si>
  <si>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</si>
  <si>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</si>
  <si>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</si>
  <si>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</si>
  <si>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</si>
  <si>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</si>
  <si>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</si>
  <si>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</si>
  <si>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</si>
  <si>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</si>
  <si>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</si>
  <si>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</si>
  <si>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</si>
  <si>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</si>
  <si>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</si>
  <si>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</si>
  <si>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</si>
  <si>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</si>
  <si>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</si>
  <si>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</si>
  <si>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</si>
  <si>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</si>
  <si>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</si>
  <si>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</si>
  <si>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</si>
  <si>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</si>
  <si>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</si>
  <si>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</si>
  <si>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</si>
  <si>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</si>
  <si>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</si>
  <si>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</si>
  <si>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</si>
  <si>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</si>
  <si>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</si>
  <si>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</si>
  <si>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</si>
  <si>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</si>
  <si>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</si>
  <si>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</si>
  <si>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</si>
  <si>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</si>
  <si>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</si>
  <si>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</si>
  <si>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</si>
  <si>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</si>
  <si>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</si>
  <si>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</si>
  <si>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</si>
  <si>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</si>
  <si>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</si>
  <si>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</si>
  <si>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</si>
  <si>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</si>
  <si>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</si>
  <si>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</si>
  <si>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</si>
  <si>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</si>
  <si>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</si>
  <si>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</si>
  <si>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</si>
  <si>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</si>
  <si>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</si>
  <si>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</si>
  <si>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</si>
  <si>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</si>
  <si>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</si>
  <si>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</si>
  <si>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</si>
  <si>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</si>
  <si>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</si>
  <si>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</si>
  <si>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</si>
  <si>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</si>
  <si>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</si>
  <si>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</si>
  <si>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</si>
  <si>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</si>
  <si>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</si>
  <si>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</si>
  <si>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</si>
  <si>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</si>
  <si>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</si>
  <si>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</si>
  <si>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</si>
  <si>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</si>
  <si>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</si>
  <si>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</si>
  <si>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</si>
  <si>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</si>
  <si>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</si>
  <si>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</si>
  <si>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</si>
  <si>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</si>
  <si>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</si>
  <si>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</si>
  <si>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</si>
  <si>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</si>
  <si>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</si>
  <si>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</si>
  <si>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</si>
  <si>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</si>
  <si>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</si>
  <si>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</si>
  <si>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</si>
  <si>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</si>
  <si>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</si>
  <si>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</si>
  <si>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</si>
  <si>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</si>
  <si>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</si>
  <si>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</si>
  <si>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</si>
  <si>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</si>
  <si>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</si>
  <si>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</si>
  <si>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</si>
  <si>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</si>
  <si>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</si>
  <si>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</si>
  <si>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</si>
  <si>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</si>
  <si>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</si>
  <si>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</si>
  <si>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</si>
  <si>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</si>
  <si>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</si>
  <si>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</si>
  <si>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</si>
  <si>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</si>
  <si>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</si>
  <si>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</si>
  <si>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</si>
  <si>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</si>
  <si>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</si>
  <si>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</si>
  <si>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</si>
  <si>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</si>
  <si>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</si>
  <si>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</si>
  <si>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</si>
  <si>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</si>
  <si>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</si>
  <si>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</si>
  <si>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</si>
  <si>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</si>
  <si>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</si>
  <si>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</si>
  <si>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</si>
  <si>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</si>
  <si>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</si>
  <si>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</si>
  <si>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</si>
  <si>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</si>
  <si>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</si>
  <si>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</si>
  <si>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</si>
  <si>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</si>
  <si>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</si>
  <si>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</si>
  <si>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</si>
  <si>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</si>
  <si>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</si>
  <si>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</si>
  <si>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</si>
  <si>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</si>
  <si>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</si>
  <si>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</si>
  <si>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</si>
  <si>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</si>
  <si>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</si>
  <si>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</si>
  <si>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</si>
  <si>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</si>
  <si>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</si>
  <si>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</si>
  <si>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</si>
  <si>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</si>
  <si>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</si>
  <si>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</si>
  <si>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</si>
  <si>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</si>
  <si>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</si>
  <si>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</si>
  <si>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</si>
  <si>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</si>
  <si>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</si>
  <si>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</si>
  <si>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</si>
  <si>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</si>
  <si>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</si>
  <si>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</si>
  <si>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</si>
  <si>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</si>
  <si>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</si>
  <si>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</si>
  <si>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</si>
  <si>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</si>
  <si>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</si>
  <si>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</si>
  <si>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</si>
  <si>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</si>
  <si>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</si>
  <si>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</si>
  <si>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</si>
  <si>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</si>
  <si>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</si>
  <si>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</si>
  <si>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</si>
  <si>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</si>
  <si>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</si>
  <si>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</si>
  <si>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</si>
  <si>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</si>
  <si>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</si>
  <si>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</si>
  <si>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</si>
  <si>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</si>
  <si>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</si>
  <si>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</si>
  <si>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</si>
  <si>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</si>
  <si>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</si>
  <si>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</si>
  <si>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</si>
  <si>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</si>
  <si>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</si>
  <si>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</si>
  <si>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</si>
  <si>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</si>
  <si>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</si>
  <si>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</si>
  <si>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</si>
  <si>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</si>
  <si>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</si>
  <si>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</si>
  <si>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</si>
  <si>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</si>
  <si>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</si>
  <si>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</si>
  <si>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</si>
  <si>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</si>
  <si>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</si>
  <si>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</si>
  <si>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</si>
  <si>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</si>
  <si>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</si>
  <si>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</si>
  <si>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</si>
  <si>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</si>
  <si>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</si>
  <si>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</si>
  <si>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</si>
  <si>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</si>
  <si>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</si>
  <si>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</si>
  <si>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</si>
  <si>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</si>
  <si>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</si>
  <si>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</si>
  <si>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</si>
  <si>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</si>
  <si>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</si>
  <si>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</si>
  <si>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</si>
  <si>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</si>
  <si>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</si>
  <si>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</si>
  <si>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</si>
  <si>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</si>
  <si>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</si>
  <si>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</si>
  <si>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</si>
  <si>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</si>
  <si>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</si>
  <si>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</si>
  <si>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</si>
  <si>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</si>
  <si>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</si>
  <si>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</si>
  <si>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</si>
  <si>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</si>
  <si>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</si>
  <si>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</si>
  <si>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</si>
  <si>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</si>
  <si>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</si>
  <si>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</si>
  <si>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</si>
  <si>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</si>
  <si>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</si>
  <si>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</si>
  <si>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</si>
  <si>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</si>
  <si>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</si>
  <si>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</si>
  <si>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</si>
  <si>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</si>
  <si>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</si>
  <si>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</si>
  <si>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</si>
  <si>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</si>
  <si>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</si>
  <si>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</si>
  <si>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</si>
  <si>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</si>
  <si>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</si>
  <si>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</si>
  <si>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</si>
  <si>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</si>
  <si>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</si>
  <si>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</si>
  <si>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</si>
  <si>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</si>
  <si>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</si>
  <si>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</si>
  <si>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</si>
  <si>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</si>
  <si>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</si>
  <si>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</si>
  <si>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</si>
  <si>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</si>
  <si>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</si>
  <si>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</si>
  <si>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</si>
  <si>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</si>
  <si>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</si>
  <si>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</si>
  <si>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</si>
  <si>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</si>
  <si>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</si>
  <si>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</si>
  <si>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</si>
  <si>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</si>
  <si>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</si>
  <si>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</si>
  <si>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</si>
  <si>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</si>
  <si>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</si>
  <si>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</si>
  <si>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</si>
  <si>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</si>
  <si>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</si>
  <si>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</si>
  <si>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</si>
  <si>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</si>
  <si>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</si>
  <si>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</si>
  <si>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</si>
  <si>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</si>
  <si>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</si>
  <si>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</si>
  <si>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</si>
  <si>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</si>
  <si>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</si>
  <si>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</si>
  <si>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</si>
  <si>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</si>
  <si>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</si>
  <si>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</si>
  <si>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</si>
  <si>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</si>
  <si>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</si>
  <si>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</si>
  <si>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</si>
  <si>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</si>
  <si>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</si>
  <si>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</si>
  <si>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</si>
  <si>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</si>
  <si>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</si>
  <si>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</si>
  <si>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</si>
  <si>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</si>
  <si>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</si>
  <si>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</si>
  <si>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</si>
  <si>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</si>
  <si>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</si>
  <si>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</si>
  <si>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</si>
  <si>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</si>
  <si>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</si>
  <si>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</si>
  <si>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</si>
  <si>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</si>
  <si>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</si>
  <si>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</si>
  <si>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</si>
  <si>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</si>
  <si>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</si>
  <si>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</si>
  <si>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</si>
  <si>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</si>
  <si>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</si>
  <si>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</si>
  <si>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</si>
  <si>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</si>
  <si>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</si>
  <si>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</si>
  <si>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</si>
  <si>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</si>
  <si>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</si>
  <si>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</si>
  <si>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</si>
  <si>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</si>
  <si>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</si>
  <si>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</si>
  <si>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</si>
  <si>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</si>
  <si>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</si>
  <si>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</si>
  <si>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</si>
  <si>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</si>
  <si>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</si>
  <si>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</si>
  <si>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</si>
  <si>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</si>
  <si>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</si>
  <si>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</si>
  <si>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</si>
  <si>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</si>
  <si>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</si>
  <si>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</si>
  <si>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</si>
  <si>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</si>
  <si>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</si>
  <si>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</si>
  <si>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</si>
  <si>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</si>
  <si>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</si>
  <si>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</si>
  <si>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</si>
  <si>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</si>
  <si>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</si>
  <si>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</si>
  <si>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</si>
  <si>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</si>
  <si>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</si>
  <si>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</si>
  <si>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</si>
  <si>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</si>
  <si>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</si>
  <si>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</si>
  <si>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</si>
  <si>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</si>
  <si>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</si>
  <si>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</si>
  <si>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</si>
  <si>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</si>
  <si>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</si>
  <si>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</si>
  <si>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</si>
  <si>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</si>
  <si>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</si>
  <si>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</si>
  <si>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</si>
  <si>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</si>
  <si>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</si>
  <si>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</si>
  <si>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</si>
  <si>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</si>
  <si>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</si>
  <si>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</si>
  <si>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</si>
  <si>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</si>
  <si>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</si>
  <si>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</si>
  <si>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</si>
  <si>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</si>
  <si>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</si>
  <si>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</si>
  <si>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</si>
  <si>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</si>
  <si>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</si>
  <si>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</si>
  <si>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</si>
  <si>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</si>
  <si>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</si>
  <si>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</si>
  <si>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</si>
  <si>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</si>
  <si>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</si>
  <si>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</si>
  <si>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</si>
  <si>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</si>
  <si>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</si>
  <si>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</si>
  <si>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</si>
  <si>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</si>
  <si>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</si>
  <si>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</si>
  <si>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</si>
  <si>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</si>
  <si>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</si>
  <si>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</si>
  <si>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</si>
  <si>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</si>
  <si>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</si>
  <si>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</si>
  <si>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</si>
  <si>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</si>
  <si>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</si>
  <si>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</si>
  <si>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</si>
  <si>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</si>
  <si>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</si>
  <si>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</si>
  <si>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</si>
  <si>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</si>
  <si>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</si>
  <si>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</si>
  <si>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</si>
  <si>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</si>
  <si>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</si>
  <si>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</si>
  <si>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</si>
  <si>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</si>
  <si>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</si>
  <si>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</si>
  <si>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</si>
  <si>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</si>
  <si>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</si>
  <si>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</si>
  <si>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</si>
  <si>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</si>
  <si>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</si>
  <si>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</si>
  <si>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</si>
  <si>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</si>
  <si>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</si>
  <si>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</si>
  <si>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</si>
  <si>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</si>
  <si>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</si>
  <si>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</si>
  <si>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</si>
  <si>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</si>
  <si>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</si>
  <si>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</si>
  <si>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</si>
  <si>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</si>
  <si>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</si>
  <si>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</si>
  <si>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</si>
  <si>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</si>
  <si>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</si>
  <si>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</si>
  <si>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</si>
  <si>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</si>
  <si>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</si>
  <si>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</si>
  <si>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</si>
  <si>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</si>
  <si>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</si>
  <si>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</si>
  <si>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</si>
  <si>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</si>
  <si>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</si>
  <si>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</si>
  <si>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</si>
  <si>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</si>
  <si>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</si>
  <si>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</si>
  <si>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</si>
  <si>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</si>
  <si>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</si>
  <si>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</si>
  <si>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</si>
  <si>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</si>
  <si>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</si>
  <si>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</si>
  <si>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</si>
  <si>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</si>
  <si>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</si>
  <si>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</si>
  <si>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</si>
  <si>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</si>
  <si>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</si>
  <si>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</si>
  <si>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</si>
  <si>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</si>
  <si>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</si>
  <si>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</si>
  <si>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</si>
  <si>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</si>
  <si>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</si>
  <si>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</si>
  <si>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</si>
  <si>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</si>
  <si>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</si>
  <si>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</si>
  <si>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</si>
  <si>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</si>
  <si>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</si>
  <si>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</si>
  <si>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</si>
  <si>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</si>
  <si>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</si>
  <si>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</si>
  <si>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</si>
  <si>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</si>
  <si>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</si>
  <si>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</si>
  <si>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</si>
  <si>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</si>
  <si>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</si>
  <si>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</si>
  <si>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</si>
  <si>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</si>
  <si>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</si>
  <si>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</si>
  <si>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</si>
  <si>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</si>
  <si>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</si>
  <si>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</si>
  <si>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</si>
  <si>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</si>
  <si>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</si>
  <si>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</si>
  <si>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</si>
  <si>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</si>
  <si>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</si>
  <si>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</si>
  <si>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</si>
  <si>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</si>
  <si>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</si>
  <si>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</si>
  <si>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</si>
  <si>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</si>
  <si>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</si>
  <si>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</si>
  <si>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</si>
  <si>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</si>
  <si>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</si>
  <si>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</si>
  <si>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</si>
  <si>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</si>
  <si>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</si>
  <si>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</si>
  <si>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</si>
  <si>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</si>
  <si>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</si>
  <si>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</si>
  <si>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</si>
  <si>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</si>
  <si>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</si>
  <si>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</si>
  <si>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</si>
  <si>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</si>
  <si>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</si>
  <si>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</si>
  <si>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</si>
  <si>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</si>
  <si>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</si>
  <si>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</si>
  <si>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</si>
  <si>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</si>
  <si>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</si>
  <si>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</si>
  <si>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</si>
  <si>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</si>
  <si>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</si>
  <si>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</si>
  <si>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</si>
  <si>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</si>
  <si>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</si>
  <si>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</si>
  <si>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</si>
  <si>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</si>
  <si>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</si>
  <si>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</si>
  <si>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</si>
  <si>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</si>
  <si>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</si>
  <si>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</si>
  <si>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</si>
  <si>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</si>
  <si>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</si>
  <si>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</si>
  <si>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</si>
  <si>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</si>
  <si>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</si>
  <si>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</si>
  <si>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</si>
  <si>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</si>
  <si>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</si>
  <si>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</si>
  <si>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</si>
  <si>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</si>
  <si>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</si>
  <si>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</si>
  <si>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</si>
  <si>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</si>
  <si>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</si>
  <si>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</si>
  <si>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</si>
  <si>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</si>
  <si>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</si>
  <si>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</si>
  <si>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</si>
  <si>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</si>
  <si>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</si>
  <si>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</si>
  <si>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</si>
  <si>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</si>
  <si>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</si>
  <si>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</si>
  <si>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</si>
  <si>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</si>
  <si>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</si>
  <si>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</si>
  <si>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</si>
  <si>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</si>
  <si>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</si>
  <si>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</si>
  <si>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</si>
  <si>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</si>
  <si>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</si>
  <si>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</si>
  <si>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</si>
  <si>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</si>
  <si>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</si>
  <si>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</si>
  <si>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</si>
  <si>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</si>
  <si>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</si>
  <si>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</si>
  <si>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</si>
  <si>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</si>
  <si>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</si>
  <si>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</si>
  <si>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</si>
  <si>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</si>
  <si>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</si>
  <si>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</si>
  <si>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</si>
  <si>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</si>
  <si>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</si>
  <si>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</si>
  <si>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</si>
  <si>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</si>
  <si>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</si>
  <si>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</si>
  <si>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</si>
  <si>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</si>
  <si>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</si>
  <si>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</si>
  <si>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</si>
  <si>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</si>
  <si>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</si>
  <si>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</si>
  <si>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</si>
  <si>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</si>
  <si>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</si>
  <si>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</si>
  <si>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</si>
  <si>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</si>
  <si>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</si>
  <si>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</si>
  <si>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</si>
  <si>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</si>
  <si>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</si>
  <si>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</si>
  <si>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</si>
  <si>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</si>
  <si>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</si>
  <si>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</si>
  <si>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</si>
  <si>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</si>
  <si>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</si>
  <si>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</si>
  <si>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</si>
  <si>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</si>
  <si>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</si>
  <si>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</si>
  <si>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</si>
  <si>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</si>
  <si>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</si>
  <si>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</si>
  <si>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</si>
  <si>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</si>
  <si>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</si>
  <si>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</si>
  <si>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</si>
  <si>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</si>
  <si>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</si>
  <si>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</si>
  <si>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</si>
  <si>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</si>
  <si>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</si>
  <si>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</si>
  <si>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</si>
  <si>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</si>
  <si>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</si>
  <si>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</si>
  <si>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</si>
  <si>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</si>
  <si>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</si>
  <si>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</si>
  <si>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</si>
  <si>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</si>
  <si>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</si>
  <si>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</si>
  <si>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</si>
  <si>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</si>
  <si>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</si>
  <si>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</si>
  <si>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</si>
  <si>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</si>
  <si>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</si>
  <si>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</si>
  <si>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</si>
  <si>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</si>
  <si>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</si>
  <si>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</si>
  <si>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</si>
  <si>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</si>
  <si>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</si>
  <si>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</si>
  <si>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</si>
  <si>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</si>
  <si>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</si>
  <si>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</si>
  <si>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</si>
  <si>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</si>
  <si>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</si>
  <si>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</si>
  <si>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</si>
  <si>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</si>
  <si>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</si>
  <si>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</si>
  <si>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</si>
  <si>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</si>
  <si>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</si>
  <si>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</si>
  <si>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</si>
  <si>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</si>
  <si>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</si>
  <si>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</si>
  <si>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</si>
  <si>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</si>
  <si>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</si>
  <si>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</si>
  <si>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</si>
  <si>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</si>
  <si>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</si>
  <si>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</si>
  <si>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</si>
  <si>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</si>
  <si>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</si>
  <si>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</si>
  <si>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</si>
  <si>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</si>
  <si>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</si>
  <si>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</si>
  <si>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</si>
  <si>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</si>
  <si>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</si>
  <si>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</si>
  <si>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</si>
  <si>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</si>
  <si>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</si>
  <si>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</si>
  <si>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</si>
  <si>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</si>
  <si>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</si>
  <si>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</si>
  <si>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</si>
  <si>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</si>
  <si>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</si>
  <si>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</si>
  <si>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</si>
  <si>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</si>
  <si>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</si>
  <si>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</si>
  <si>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</si>
  <si>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</si>
  <si>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</si>
  <si>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</si>
  <si>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</si>
  <si>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</si>
  <si>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</si>
  <si>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</si>
  <si>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</si>
  <si>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</si>
  <si>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</si>
  <si>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</si>
  <si>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</si>
  <si>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</si>
  <si>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</si>
  <si>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</si>
  <si>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</si>
  <si>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</si>
  <si>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</si>
  <si>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</si>
  <si>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</si>
  <si>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</si>
  <si>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</si>
  <si>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</si>
  <si>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</si>
  <si>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</si>
  <si>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</si>
  <si>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</si>
  <si>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</si>
  <si>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</si>
  <si>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</si>
  <si>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</si>
  <si>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</si>
  <si>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</si>
  <si>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</si>
  <si>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</si>
  <si>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</si>
  <si>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</si>
  <si>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</si>
  <si>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</si>
  <si>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</si>
  <si>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</si>
  <si>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</si>
  <si>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</si>
  <si>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</si>
  <si>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</si>
  <si>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</si>
  <si>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</si>
  <si>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</si>
  <si>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</si>
  <si>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</si>
  <si>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</si>
  <si>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</si>
  <si>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</si>
  <si>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</si>
  <si>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</si>
  <si>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</si>
  <si>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</si>
  <si>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</si>
  <si>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</si>
  <si>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</si>
  <si>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</si>
  <si>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</si>
  <si>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</si>
  <si>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</si>
  <si>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</si>
  <si>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</si>
  <si>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</si>
  <si>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</si>
  <si>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</si>
  <si>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</si>
  <si>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</si>
  <si>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</si>
  <si>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</si>
  <si>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</si>
  <si>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</si>
  <si>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</si>
  <si>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</si>
  <si>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</si>
  <si>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</si>
  <si>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</si>
  <si>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</si>
  <si>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</si>
  <si>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</si>
  <si>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</si>
  <si>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</si>
  <si>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</si>
  <si>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</si>
  <si>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</si>
  <si>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</si>
  <si>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</si>
  <si>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</si>
  <si>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</si>
  <si>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</si>
  <si>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</si>
  <si>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</si>
  <si>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</si>
  <si>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</si>
  <si>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</si>
  <si>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</si>
  <si>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</si>
  <si>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</si>
  <si>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</si>
  <si>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</si>
  <si>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</si>
  <si>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</si>
  <si>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</si>
  <si>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</si>
  <si>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</si>
  <si>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</si>
  <si>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</si>
  <si>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</si>
  <si>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</si>
  <si>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</si>
  <si>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</si>
  <si>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</si>
  <si>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</si>
  <si>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</si>
  <si>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</si>
  <si>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</si>
  <si>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</si>
  <si>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</si>
  <si>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</si>
  <si>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</si>
  <si>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</si>
  <si>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</si>
  <si>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</si>
  <si>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</si>
  <si>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</si>
  <si>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</si>
  <si>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</si>
  <si>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</si>
  <si>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</si>
  <si>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</si>
  <si>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</si>
  <si>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</si>
  <si>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</si>
  <si>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</si>
  <si>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</si>
  <si>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</si>
  <si>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</si>
  <si>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</si>
  <si>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</si>
  <si>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</si>
  <si>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</si>
  <si>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</si>
  <si>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</si>
  <si>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</si>
  <si>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</si>
  <si>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</si>
  <si>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</si>
  <si>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</si>
  <si>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</si>
  <si>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</si>
  <si>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</si>
  <si>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</si>
  <si>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</si>
  <si>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</si>
  <si>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</si>
  <si>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</si>
  <si>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</si>
  <si>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</si>
  <si>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</si>
  <si>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</si>
  <si>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</si>
  <si>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</si>
  <si>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</si>
  <si>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</si>
  <si>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</si>
  <si>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</si>
  <si>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</si>
  <si>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</si>
  <si>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</si>
  <si>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</si>
  <si>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</si>
  <si>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</si>
  <si>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</si>
  <si>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</si>
  <si>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</si>
  <si>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</si>
  <si>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</si>
  <si>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</si>
  <si>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</si>
  <si>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</si>
  <si>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</si>
  <si>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</si>
  <si>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</si>
  <si>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</si>
  <si>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</si>
  <si>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</si>
  <si>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</si>
  <si>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</si>
  <si>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</si>
  <si>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</si>
  <si>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</si>
  <si>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</si>
  <si>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</si>
  <si>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</si>
  <si>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</si>
  <si>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</si>
  <si>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</si>
  <si>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</si>
  <si>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</si>
  <si>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</si>
  <si>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</si>
  <si>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</si>
  <si>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</si>
  <si>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</si>
  <si>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</si>
  <si>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</si>
  <si>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</si>
  <si>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</si>
  <si>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</si>
  <si>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</si>
  <si>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</si>
  <si>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</si>
  <si>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</si>
  <si>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</si>
  <si>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</si>
  <si>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</si>
  <si>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</si>
  <si>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</si>
  <si>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</si>
  <si>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</si>
  <si>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</si>
  <si>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</si>
  <si>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</si>
  <si>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</si>
  <si>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</si>
  <si>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</si>
  <si>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</si>
  <si>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</si>
  <si>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</si>
  <si>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</si>
  <si>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</si>
  <si>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</si>
  <si>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</si>
  <si>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</si>
  <si>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</si>
  <si>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</si>
  <si>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</si>
  <si>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</si>
  <si>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</si>
  <si>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</si>
  <si>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</si>
  <si>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</si>
  <si>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</si>
  <si>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</si>
  <si>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</si>
  <si>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</si>
  <si>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</si>
  <si>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</si>
  <si>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</si>
  <si>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</si>
  <si>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</si>
  <si>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</si>
  <si>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</si>
  <si>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</si>
  <si>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</si>
  <si>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</si>
  <si>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</si>
  <si>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</si>
  <si>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</si>
  <si>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</si>
  <si>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</si>
  <si>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</si>
  <si>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</si>
  <si>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</si>
  <si>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</si>
  <si>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</si>
  <si>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</si>
  <si>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</si>
  <si>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</si>
  <si>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</si>
  <si>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</si>
  <si>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</si>
  <si>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</si>
  <si>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</si>
  <si>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</si>
  <si>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</si>
  <si>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</si>
  <si>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</si>
  <si>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</si>
  <si>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</si>
  <si>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</si>
  <si>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</si>
  <si>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</si>
  <si>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</si>
  <si>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</si>
  <si>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</si>
  <si>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</si>
  <si>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</si>
  <si>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</si>
  <si>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</si>
  <si>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</si>
  <si>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</si>
  <si>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</si>
  <si>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</si>
  <si>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</si>
  <si>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</si>
  <si>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</si>
  <si>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</si>
  <si>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</si>
  <si>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</si>
  <si>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</si>
  <si>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</si>
  <si>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</si>
  <si>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</si>
  <si>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</si>
  <si>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</si>
  <si>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</si>
  <si>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</si>
  <si>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</si>
  <si>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</si>
  <si>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</si>
  <si>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</si>
  <si>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</si>
  <si>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</si>
  <si>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</si>
  <si>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</si>
  <si>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</si>
  <si>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</si>
  <si>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</si>
  <si>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</si>
  <si>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</si>
  <si>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</si>
  <si>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</si>
  <si>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</si>
  <si>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</si>
  <si>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</si>
  <si>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</si>
  <si>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</si>
  <si>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</si>
  <si>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</si>
  <si>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</si>
  <si>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</si>
  <si>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</si>
  <si>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</si>
  <si>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</si>
  <si>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</si>
  <si>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</si>
  <si>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</si>
  <si>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</si>
  <si>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</si>
  <si>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</si>
  <si>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</si>
  <si>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</si>
  <si>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</si>
  <si>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</si>
  <si>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</si>
  <si>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</si>
  <si>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</si>
  <si>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</si>
  <si>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</si>
  <si>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</si>
  <si>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</si>
  <si>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</si>
  <si>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</si>
  <si>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</si>
  <si>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</si>
  <si>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</si>
  <si>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</si>
  <si>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</si>
  <si>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</si>
  <si>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</si>
  <si>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</si>
  <si>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</si>
  <si>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</si>
  <si>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</si>
  <si>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</si>
  <si>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</si>
  <si>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</si>
  <si>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</si>
  <si>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</si>
  <si>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</si>
  <si>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</si>
  <si>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</si>
  <si>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</si>
  <si>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</si>
  <si>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</si>
  <si>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</si>
  <si>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</si>
  <si>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</si>
  <si>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</si>
  <si>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</si>
  <si>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</si>
  <si>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</si>
  <si>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</si>
  <si>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</si>
  <si>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</si>
  <si>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</si>
  <si>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</si>
  <si>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</si>
  <si>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</si>
  <si>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</si>
  <si>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</si>
  <si>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</si>
  <si>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</si>
  <si>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</si>
  <si>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</si>
  <si>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</si>
  <si>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</si>
  <si>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</si>
  <si>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</si>
  <si>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</si>
  <si>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</si>
  <si>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</si>
  <si>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</si>
  <si>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</si>
  <si>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</si>
  <si>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</si>
  <si>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</si>
  <si>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</si>
  <si>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</si>
  <si>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</si>
  <si>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</si>
  <si>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</si>
  <si>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</si>
  <si>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</si>
  <si>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</si>
  <si>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</si>
  <si>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</si>
  <si>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</si>
  <si>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</si>
  <si>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</si>
  <si>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</si>
  <si>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</si>
  <si>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</si>
  <si>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</si>
  <si>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</si>
  <si>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</si>
  <si>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</si>
  <si>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</si>
  <si>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</si>
  <si>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</si>
  <si>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</si>
  <si>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</si>
  <si>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</si>
  <si>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</si>
  <si>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</si>
  <si>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</si>
  <si>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</si>
  <si>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</si>
  <si>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</si>
  <si>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</si>
  <si>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</si>
  <si>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</si>
  <si>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</si>
  <si>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</si>
  <si>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</si>
  <si>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</si>
  <si>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</si>
  <si>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</si>
  <si>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</si>
  <si>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</si>
  <si>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</si>
  <si>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</si>
  <si>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</si>
  <si>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</si>
  <si>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</si>
  <si>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</si>
  <si>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</si>
  <si>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</si>
  <si>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</si>
  <si>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</si>
  <si>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</si>
  <si>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</si>
  <si>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</si>
  <si>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</si>
  <si>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</si>
  <si>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</si>
  <si>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</si>
  <si>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</si>
  <si>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</si>
  <si>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</si>
  <si>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</si>
  <si>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</si>
  <si>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</si>
  <si>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</si>
  <si>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</si>
  <si>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</si>
  <si>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</si>
  <si>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</si>
  <si>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</si>
  <si>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</si>
  <si>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</si>
  <si>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</si>
  <si>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</si>
  <si>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</si>
  <si>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</si>
  <si>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</si>
  <si>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</si>
  <si>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</si>
  <si>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</si>
  <si>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</si>
  <si>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</si>
  <si>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</si>
  <si>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</si>
  <si>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</si>
  <si>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</si>
  <si>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</si>
  <si>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</si>
  <si>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</si>
  <si>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</si>
  <si>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</si>
  <si>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</si>
  <si>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</si>
  <si>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</si>
  <si>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</si>
  <si>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</si>
  <si>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</si>
  <si>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</si>
  <si>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</si>
  <si>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</si>
  <si>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</si>
  <si>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</si>
  <si>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</si>
  <si>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</si>
  <si>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</si>
  <si>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</si>
  <si>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</si>
  <si>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</si>
  <si>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</si>
  <si>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</si>
  <si>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</si>
  <si>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</si>
  <si>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</si>
  <si>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</si>
  <si>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</si>
  <si>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</si>
  <si>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</si>
  <si>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</si>
  <si>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</si>
  <si>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</si>
  <si>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</si>
  <si>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</si>
  <si>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</si>
  <si>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</si>
  <si>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</si>
  <si>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</si>
  <si>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</si>
  <si>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</si>
  <si>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</si>
  <si>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</si>
  <si>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</si>
  <si>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</si>
  <si>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</si>
  <si>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</si>
  <si>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</si>
  <si>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</si>
  <si>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</si>
  <si>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</si>
  <si>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</si>
  <si>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</si>
  <si>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</si>
  <si>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</si>
  <si>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</si>
  <si>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</si>
  <si>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</si>
  <si>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</si>
  <si>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</si>
  <si>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</si>
  <si>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</si>
  <si>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</si>
  <si>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</si>
  <si>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</si>
  <si>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</si>
  <si>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</si>
  <si>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</si>
  <si>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</si>
  <si>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</si>
  <si>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</si>
  <si>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</si>
  <si>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</si>
  <si>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</si>
  <si>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</si>
  <si>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</si>
  <si>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</si>
  <si>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</si>
  <si>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</si>
  <si>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</si>
  <si>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</si>
  <si>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</si>
  <si>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</si>
  <si>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</si>
  <si>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</si>
  <si>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</si>
  <si>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</si>
  <si>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</si>
  <si>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</si>
  <si>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</si>
  <si>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</si>
  <si>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</si>
  <si>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</si>
  <si>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</si>
  <si>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</si>
  <si>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</si>
  <si>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</si>
  <si>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</si>
  <si>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</si>
  <si>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</si>
  <si>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</si>
  <si>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</si>
  <si>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</si>
  <si>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</si>
  <si>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</si>
  <si>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</si>
  <si>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</si>
  <si>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</si>
  <si>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</si>
  <si>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</si>
  <si>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</si>
  <si>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</si>
  <si>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</si>
  <si>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</si>
  <si>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</si>
  <si>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</si>
  <si>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</si>
  <si>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</si>
  <si>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</si>
  <si>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</si>
  <si>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</si>
  <si>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</si>
  <si>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</si>
  <si>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</si>
  <si>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</si>
  <si>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</si>
  <si>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</si>
  <si>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</si>
  <si>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</si>
  <si>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</si>
  <si>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</si>
  <si>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</si>
  <si>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</si>
  <si>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</si>
  <si>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</si>
  <si>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</si>
  <si>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</si>
  <si>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</si>
  <si>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</si>
  <si>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</si>
  <si>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</si>
  <si>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</si>
  <si>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</si>
  <si>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</si>
  <si>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</si>
  <si>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</si>
  <si>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</si>
  <si>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</si>
  <si>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</si>
  <si>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</si>
  <si>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</si>
  <si>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</si>
  <si>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</si>
  <si>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</si>
  <si>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</si>
  <si>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</si>
  <si>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</si>
  <si>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</si>
  <si>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</si>
  <si>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</si>
  <si>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</si>
  <si>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</si>
  <si>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</si>
  <si>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</si>
  <si>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</si>
  <si>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</si>
  <si>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</si>
  <si>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</si>
  <si>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</si>
  <si>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</si>
  <si>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</si>
  <si>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</si>
  <si>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</si>
  <si>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</si>
  <si>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</si>
  <si>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</si>
  <si>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</si>
  <si>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</si>
  <si>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</si>
  <si>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</si>
  <si>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</si>
  <si>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</si>
  <si>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</si>
  <si>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</si>
  <si>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</si>
  <si>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</si>
  <si>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</si>
  <si>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</si>
  <si>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</si>
  <si>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</si>
  <si>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</si>
  <si>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</si>
  <si>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</si>
  <si>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</si>
  <si>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</si>
  <si>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</si>
  <si>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</si>
  <si>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</si>
  <si>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</si>
  <si>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</si>
  <si>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</si>
  <si>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</si>
  <si>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</si>
  <si>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</si>
  <si>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</si>
  <si>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</si>
  <si>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</si>
  <si>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</si>
  <si>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</si>
  <si>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</si>
  <si>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</si>
  <si>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</si>
  <si>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</si>
  <si>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</si>
  <si>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</si>
  <si>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</si>
  <si>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</si>
  <si>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</si>
  <si>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</si>
  <si>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</si>
  <si>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</si>
  <si>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</si>
  <si>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</si>
  <si>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</si>
  <si>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</si>
  <si>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</si>
  <si>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</si>
  <si>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</si>
  <si>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</si>
  <si>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</si>
  <si>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</si>
  <si>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</si>
  <si>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</si>
  <si>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</si>
  <si>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</si>
  <si>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</si>
  <si>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</si>
  <si>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</si>
  <si>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</si>
  <si>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</si>
  <si>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</si>
  <si>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</si>
  <si>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</si>
  <si>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</si>
  <si>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</si>
  <si>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</si>
  <si>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</si>
  <si>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</si>
  <si>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</si>
  <si>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</si>
  <si>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</si>
  <si>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</si>
  <si>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</si>
  <si>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</si>
  <si>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</si>
  <si>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</si>
  <si>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</si>
  <si>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</si>
  <si>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</si>
  <si>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</si>
  <si>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</si>
  <si>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</si>
  <si>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</si>
  <si>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</si>
  <si>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</si>
  <si>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</si>
  <si>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</si>
  <si>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</si>
  <si>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</si>
  <si>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</si>
  <si>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</si>
  <si>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</si>
  <si>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</si>
  <si>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</si>
  <si>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</si>
  <si>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</si>
  <si>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</si>
  <si>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</si>
  <si>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</si>
  <si>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</si>
  <si>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</si>
  <si>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</si>
  <si>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</si>
  <si>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</si>
  <si>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</si>
  <si>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</si>
  <si>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</si>
  <si>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</si>
  <si>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</si>
  <si>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</si>
  <si>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</si>
  <si>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</si>
  <si>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</si>
  <si>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</si>
  <si>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</si>
  <si>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</si>
  <si>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</si>
  <si>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</si>
  <si>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</si>
  <si>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</si>
  <si>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</si>
  <si>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</si>
  <si>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</si>
  <si>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</si>
  <si>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</si>
  <si>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</si>
  <si>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</si>
  <si>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</si>
  <si>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</si>
  <si>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</si>
  <si>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</si>
  <si>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</si>
  <si>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</si>
  <si>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</si>
  <si>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</si>
  <si>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</si>
  <si>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</si>
  <si>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</si>
  <si>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</si>
  <si>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</si>
  <si>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</si>
  <si>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</si>
  <si>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</si>
  <si>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</si>
  <si>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</si>
  <si>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</si>
  <si>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</si>
  <si>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</si>
  <si>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</si>
  <si>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</si>
  <si>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</si>
  <si>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</si>
  <si>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</si>
  <si>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</si>
  <si>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</si>
  <si>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</si>
  <si>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</si>
  <si>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</si>
  <si>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</si>
  <si>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</si>
  <si>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</si>
  <si>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</si>
  <si>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</si>
  <si>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</si>
  <si>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</si>
  <si>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</si>
  <si>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</si>
  <si>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</si>
  <si>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</si>
  <si>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</si>
  <si>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</si>
  <si>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</si>
  <si>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</si>
  <si>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</si>
  <si>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</si>
  <si>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</si>
  <si>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</si>
  <si>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</si>
  <si>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</si>
  <si>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</si>
  <si>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</si>
  <si>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</si>
  <si>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</si>
  <si>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</si>
  <si>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</si>
  <si>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</si>
  <si>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</si>
  <si>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</si>
  <si>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</si>
  <si>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</si>
  <si>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</si>
  <si>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</si>
  <si>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</si>
  <si>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</si>
  <si>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</si>
  <si>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</si>
  <si>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</si>
  <si>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</si>
  <si>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</si>
  <si>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</si>
  <si>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</si>
  <si>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</si>
  <si>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</si>
  <si>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</si>
  <si>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</si>
  <si>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</si>
  <si>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</si>
  <si>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</si>
  <si>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</si>
  <si>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</si>
  <si>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</si>
  <si>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</si>
  <si>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</si>
  <si>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</si>
  <si>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</si>
  <si>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</si>
  <si>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</si>
  <si>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</si>
  <si>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</si>
  <si>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</si>
  <si>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</si>
  <si>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</si>
  <si>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</si>
  <si>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</si>
  <si>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</si>
  <si>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</si>
  <si>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</si>
  <si>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</si>
  <si>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</si>
  <si>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</si>
  <si>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</si>
  <si>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</si>
  <si>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</si>
  <si>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</si>
  <si>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</si>
  <si>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</si>
  <si>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</si>
  <si>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</si>
  <si>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</si>
  <si>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</si>
  <si>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</si>
  <si>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</si>
  <si>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</si>
  <si>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</si>
  <si>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</si>
  <si>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</si>
  <si>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</si>
  <si>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</si>
  <si>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</si>
  <si>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</si>
  <si>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</si>
  <si>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</si>
  <si>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</si>
  <si>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</si>
  <si>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</si>
  <si>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</si>
  <si>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</si>
  <si>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</si>
  <si>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</si>
  <si>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</si>
  <si>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</si>
  <si>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</si>
  <si>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</si>
  <si>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</si>
  <si>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</si>
  <si>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</si>
  <si>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</si>
  <si>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</si>
  <si>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</si>
  <si>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</si>
  <si>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</si>
  <si>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</si>
  <si>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</si>
  <si>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</si>
  <si>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</si>
  <si>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</si>
  <si>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</si>
  <si>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</si>
  <si>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</si>
  <si>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</si>
  <si>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</si>
  <si>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</si>
  <si>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</si>
  <si>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</si>
  <si>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</si>
  <si>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</si>
  <si>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</si>
  <si>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</si>
  <si>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</si>
  <si>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</si>
  <si>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</si>
  <si>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</si>
  <si>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</si>
  <si>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</si>
  <si>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</si>
  <si>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</si>
  <si>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</si>
  <si>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</si>
  <si>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</si>
  <si>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</si>
  <si>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</si>
  <si>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</si>
  <si>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</si>
  <si>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</si>
  <si>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</si>
  <si>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</si>
  <si>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</si>
  <si>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</si>
  <si>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</si>
  <si>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</si>
  <si>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</si>
  <si>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</si>
  <si>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</si>
  <si>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</si>
  <si>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</si>
  <si>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</si>
  <si>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</si>
  <si>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</si>
  <si>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</si>
  <si>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</si>
  <si>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</si>
  <si>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</si>
  <si>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</si>
  <si>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</si>
  <si>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</si>
  <si>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</si>
  <si>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</si>
  <si>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</si>
  <si>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</si>
  <si>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</si>
  <si>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</si>
  <si>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</si>
  <si>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</si>
  <si>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</si>
  <si>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</si>
  <si>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</si>
  <si>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</si>
  <si>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</si>
  <si>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</si>
  <si>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</si>
  <si>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</si>
  <si>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</si>
  <si>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</si>
  <si>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</si>
  <si>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</si>
  <si>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</si>
  <si>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</si>
  <si>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</si>
  <si>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</si>
  <si>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</si>
  <si>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</si>
  <si>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</si>
  <si>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</si>
  <si>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</si>
  <si>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</si>
  <si>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</si>
  <si>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</si>
  <si>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</si>
  <si>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</si>
  <si>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</si>
  <si>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</si>
  <si>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</si>
  <si>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</si>
  <si>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</si>
  <si>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</si>
  <si>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</si>
  <si>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</si>
  <si>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</si>
  <si>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</si>
  <si>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</si>
  <si>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</si>
  <si>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</si>
  <si>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</si>
  <si>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</si>
  <si>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</si>
  <si>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</si>
  <si>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</si>
  <si>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</si>
  <si>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</si>
  <si>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</si>
  <si>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</si>
  <si>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</si>
  <si>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</si>
  <si>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</si>
  <si>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</si>
  <si>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</si>
  <si>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</si>
  <si>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</si>
  <si>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</si>
  <si>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</si>
  <si>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</si>
  <si>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</si>
  <si>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</si>
  <si>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</si>
  <si>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</si>
  <si>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</si>
  <si>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</si>
  <si>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</si>
  <si>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</si>
  <si>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</si>
  <si>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</si>
  <si>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</si>
  <si>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</si>
  <si>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</si>
  <si>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</si>
  <si>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</si>
  <si>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</si>
  <si>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</si>
  <si>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</si>
  <si>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</si>
  <si>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</si>
  <si>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</si>
  <si>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</si>
  <si>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</si>
  <si>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</si>
  <si>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</si>
  <si>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</si>
  <si>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</si>
  <si>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</si>
  <si>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</si>
  <si>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</si>
  <si>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</si>
  <si>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</si>
  <si>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</si>
  <si>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</si>
  <si>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</si>
  <si>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</si>
  <si>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</si>
  <si>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</si>
  <si>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</si>
  <si>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</si>
  <si>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</si>
  <si>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</si>
  <si>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</si>
  <si>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</si>
  <si>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</si>
  <si>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</si>
  <si>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</si>
  <si>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</si>
  <si>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</si>
  <si>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</si>
  <si>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</si>
  <si>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</si>
  <si>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</si>
  <si>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</si>
  <si>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</si>
  <si>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</si>
  <si>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</si>
  <si>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</si>
  <si>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</si>
  <si>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</si>
  <si>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</si>
  <si>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</si>
  <si>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</si>
  <si>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</si>
  <si>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</si>
  <si>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</si>
  <si>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</si>
  <si>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</si>
  <si>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</si>
  <si>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</si>
  <si>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</si>
  <si>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</si>
  <si>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</si>
  <si>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</si>
  <si>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</si>
  <si>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</si>
  <si>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</si>
  <si>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</si>
  <si>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</si>
  <si>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</si>
  <si>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</si>
  <si>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</si>
  <si>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</si>
  <si>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</si>
  <si>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</si>
  <si>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</si>
  <si>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</si>
  <si>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</si>
  <si>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</si>
  <si>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</si>
  <si>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</si>
  <si>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</si>
  <si>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</si>
  <si>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</si>
  <si>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</si>
  <si>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</si>
  <si>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</si>
  <si>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</si>
  <si>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</si>
  <si>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</si>
  <si>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</si>
  <si>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</si>
  <si>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</si>
  <si>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</si>
  <si>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</si>
  <si>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</si>
  <si>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</si>
  <si>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</si>
  <si>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</si>
  <si>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</si>
  <si>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</si>
  <si>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</si>
  <si>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</si>
  <si>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</si>
  <si>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</si>
  <si>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</si>
  <si>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</si>
  <si>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</si>
  <si>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</si>
  <si>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</si>
  <si>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</si>
  <si>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</si>
  <si>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</si>
  <si>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</si>
  <si>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</si>
  <si>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</si>
  <si>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</si>
  <si>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</si>
  <si>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</si>
  <si>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</si>
  <si>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</si>
  <si>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</si>
  <si>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</si>
  <si>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</si>
  <si>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</si>
  <si>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</si>
  <si>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</si>
  <si>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</si>
  <si>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</si>
  <si>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</si>
  <si>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</si>
  <si>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</si>
  <si>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</si>
  <si>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</si>
  <si>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</si>
  <si>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</si>
  <si>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</si>
  <si>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</si>
  <si>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</si>
  <si>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</si>
  <si>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</si>
  <si>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</si>
  <si>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</si>
  <si>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</si>
  <si>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</si>
  <si>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</si>
  <si>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</si>
  <si>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</si>
  <si>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</si>
  <si>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</si>
  <si>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</si>
  <si>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</si>
  <si>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</si>
  <si>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</si>
  <si>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</si>
  <si>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</si>
  <si>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</si>
  <si>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</si>
  <si>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</si>
  <si>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</si>
  <si>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</si>
  <si>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</si>
  <si>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</si>
  <si>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</si>
  <si>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</si>
  <si>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</si>
  <si>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</si>
  <si>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</si>
  <si>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</si>
  <si>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</si>
  <si>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</si>
  <si>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</si>
  <si>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</si>
  <si>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</si>
  <si>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</si>
  <si>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</si>
  <si>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</si>
  <si>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</si>
  <si>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</si>
  <si>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</si>
  <si>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</si>
  <si>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</si>
  <si>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</si>
  <si>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</si>
  <si>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</si>
  <si>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</si>
  <si>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</si>
  <si>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</si>
  <si>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</si>
  <si>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</si>
  <si>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</si>
  <si>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</si>
  <si>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</si>
  <si>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</si>
  <si>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</si>
  <si>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</si>
  <si>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</si>
  <si>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</si>
  <si>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</si>
  <si>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</si>
  <si>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</si>
  <si>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</si>
  <si>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</si>
  <si>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</si>
  <si>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</si>
  <si>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</si>
  <si>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</si>
  <si>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</si>
  <si>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</si>
  <si>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</si>
  <si>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</si>
  <si>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</si>
  <si>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</si>
  <si>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</si>
  <si>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</si>
  <si>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</si>
  <si>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</si>
  <si>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</si>
  <si>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</si>
  <si>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</si>
  <si>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</si>
  <si>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</si>
  <si>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</si>
  <si>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</si>
  <si>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</si>
  <si>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</si>
  <si>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</si>
  <si>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</si>
  <si>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</si>
  <si>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</si>
  <si>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</si>
  <si>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</si>
  <si>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</si>
  <si>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</si>
  <si>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</si>
  <si>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</si>
  <si>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</si>
  <si>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</si>
  <si>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</si>
  <si>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</si>
  <si>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</si>
  <si>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</si>
  <si>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</si>
  <si>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</si>
  <si>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</si>
  <si>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</si>
  <si>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</si>
  <si>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</si>
  <si>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</si>
  <si>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</si>
  <si>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</si>
  <si>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</si>
  <si>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</si>
  <si>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</si>
  <si>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</si>
  <si>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</si>
  <si>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</si>
  <si>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</si>
  <si>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</si>
  <si>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</si>
  <si>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</si>
  <si>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</si>
  <si>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</si>
  <si>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</si>
  <si>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</si>
  <si>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</si>
  <si>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</si>
  <si>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</si>
  <si>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</si>
  <si>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</si>
  <si>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</si>
  <si>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</si>
  <si>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</si>
  <si>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</si>
  <si>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</si>
  <si>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</si>
  <si>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</si>
  <si>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</si>
  <si>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</si>
  <si>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</si>
  <si>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</si>
  <si>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</si>
  <si>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</si>
  <si>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</si>
  <si>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</si>
  <si>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</si>
  <si>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</si>
  <si>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</si>
  <si>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</si>
  <si>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</si>
  <si>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</si>
  <si>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</si>
  <si>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</si>
  <si>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</si>
  <si>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</si>
  <si>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</si>
  <si>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</si>
  <si>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</si>
  <si>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</si>
  <si>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</si>
  <si>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</si>
  <si>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</si>
  <si>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</si>
  <si>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</si>
  <si>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</si>
  <si>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</si>
  <si>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</si>
  <si>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</si>
  <si>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</si>
  <si>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</si>
  <si>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</si>
  <si>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</si>
  <si>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</si>
  <si>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</si>
  <si>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</si>
  <si>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</si>
  <si>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</si>
  <si>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</si>
  <si>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</si>
  <si>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</si>
  <si>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</si>
  <si>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</si>
  <si>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</si>
  <si>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</si>
  <si>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</si>
  <si>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</si>
  <si>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</si>
  <si>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</si>
  <si>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</si>
  <si>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</si>
  <si>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</si>
  <si>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</si>
  <si>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</si>
  <si>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</si>
  <si>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</si>
  <si>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</si>
  <si>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</si>
  <si>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</si>
  <si>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</si>
  <si>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</si>
  <si>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</si>
  <si>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</si>
  <si>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</si>
  <si>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</si>
  <si>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</si>
  <si>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</si>
  <si>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</si>
  <si>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</si>
  <si>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</si>
  <si>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</si>
  <si>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</si>
  <si>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</si>
  <si>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</si>
  <si>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</si>
  <si>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</si>
  <si>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</si>
  <si>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</si>
  <si>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</si>
  <si>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</si>
  <si>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</si>
  <si>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</si>
  <si>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</si>
  <si>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</si>
  <si>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</si>
  <si>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</si>
  <si>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</si>
  <si>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</si>
  <si>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</si>
  <si>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</si>
  <si>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</si>
  <si>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</si>
  <si>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</si>
  <si>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</si>
  <si>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</si>
  <si>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</si>
  <si>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</si>
  <si>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</si>
  <si>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</si>
  <si>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</si>
  <si>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</si>
  <si>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</si>
  <si>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</si>
  <si>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</si>
  <si>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</si>
  <si>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</si>
  <si>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</si>
  <si>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</si>
  <si>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</si>
  <si>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</si>
  <si>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</si>
  <si>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</si>
  <si>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</si>
  <si>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</si>
  <si>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</si>
  <si>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</si>
  <si>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</si>
  <si>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</si>
  <si>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</si>
  <si>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</si>
  <si>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</si>
  <si>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</si>
  <si>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</si>
  <si>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</si>
  <si>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</si>
  <si>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</si>
  <si>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</si>
  <si>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</si>
  <si>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</si>
  <si>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</si>
  <si>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</si>
  <si>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</si>
  <si>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</si>
  <si>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</si>
  <si>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</si>
  <si>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</si>
  <si>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</si>
  <si>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</si>
  <si>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</si>
  <si>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</si>
  <si>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</si>
  <si>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</si>
  <si>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</si>
  <si>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</si>
  <si>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</si>
  <si>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</si>
  <si>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</si>
  <si>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</si>
  <si>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</si>
  <si>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</si>
  <si>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</si>
  <si>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</si>
  <si>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</si>
  <si>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</si>
  <si>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</si>
  <si>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</si>
  <si>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</si>
  <si>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</si>
  <si>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</si>
  <si>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</si>
  <si>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</si>
  <si>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</si>
  <si>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</si>
  <si>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</si>
  <si>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</si>
  <si>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</si>
  <si>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</si>
  <si>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</si>
  <si>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</si>
  <si>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</si>
  <si>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</si>
  <si>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</si>
  <si>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</si>
  <si>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</si>
  <si>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</si>
  <si>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</si>
  <si>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</si>
  <si>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</si>
  <si>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</si>
  <si>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</si>
  <si>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</si>
  <si>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</si>
  <si>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</si>
  <si>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</si>
  <si>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</si>
  <si>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</si>
  <si>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</si>
  <si>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</si>
  <si>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</si>
  <si>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</si>
  <si>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</si>
  <si>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</si>
  <si>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</si>
  <si>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</si>
  <si>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</si>
  <si>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</si>
  <si>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</si>
  <si>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</si>
  <si>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</si>
  <si>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</si>
  <si>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</si>
  <si>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</si>
  <si>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</si>
  <si>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</si>
  <si>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</si>
  <si>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</si>
  <si>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</si>
  <si>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</si>
  <si>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</si>
  <si>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</si>
  <si>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</si>
  <si>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</si>
  <si>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</si>
  <si>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</si>
  <si>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</si>
  <si>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</si>
  <si>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</si>
  <si>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</si>
  <si>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</si>
  <si>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</si>
  <si>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</si>
  <si>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</si>
  <si>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</si>
  <si>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</si>
  <si>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</si>
  <si>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</si>
  <si>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</si>
  <si>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</si>
  <si>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</si>
  <si>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</si>
  <si>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</si>
  <si>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</si>
  <si>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</si>
  <si>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</si>
  <si>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</si>
  <si>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</si>
  <si>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</si>
  <si>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</si>
  <si>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</si>
  <si>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</si>
  <si>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</si>
  <si>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</si>
  <si>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</si>
  <si>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</si>
  <si>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</si>
  <si>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</si>
  <si>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</si>
  <si>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</si>
  <si>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</si>
  <si>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</si>
  <si>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</si>
  <si>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</si>
  <si>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</si>
  <si>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</si>
  <si>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</si>
  <si>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</si>
  <si>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</si>
  <si>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</si>
  <si>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</si>
  <si>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</si>
  <si>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</si>
  <si>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</si>
  <si>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</si>
  <si>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</si>
  <si>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</si>
  <si>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</si>
  <si>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</si>
  <si>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</si>
  <si>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</si>
  <si>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</si>
  <si>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</si>
  <si>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</si>
  <si>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</si>
  <si>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</si>
  <si>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</si>
  <si>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</si>
  <si>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</si>
  <si>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</si>
  <si>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</si>
  <si>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</si>
  <si>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</si>
  <si>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</si>
  <si>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</si>
  <si>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</si>
  <si>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</si>
  <si>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</si>
  <si>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</si>
  <si>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</si>
  <si>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</si>
  <si>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</si>
  <si>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</si>
  <si>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</si>
  <si>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</si>
  <si>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</si>
  <si>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</si>
  <si>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</si>
  <si>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</si>
  <si>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</si>
  <si>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</si>
  <si>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</si>
  <si>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</si>
  <si>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</si>
  <si>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</si>
  <si>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</si>
  <si>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</si>
  <si>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</si>
  <si>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</si>
  <si>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</si>
  <si>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</si>
  <si>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</si>
  <si>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</si>
  <si>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</si>
  <si>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</si>
  <si>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</si>
  <si>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</si>
  <si>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</si>
  <si>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</si>
  <si>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</si>
  <si>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</si>
  <si>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</si>
  <si>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</si>
  <si>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</si>
  <si>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</si>
  <si>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</si>
  <si>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</si>
  <si>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</si>
  <si>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</si>
  <si>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</si>
  <si>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</si>
  <si>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</si>
  <si>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</si>
  <si>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</si>
  <si>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</si>
  <si>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</si>
  <si>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</si>
  <si>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</si>
  <si>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</si>
  <si>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</si>
  <si>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</si>
  <si>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</si>
  <si>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</si>
  <si>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</si>
  <si>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</si>
  <si>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</si>
  <si>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</si>
  <si>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</si>
  <si>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</si>
  <si>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</si>
  <si>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</si>
  <si>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</si>
  <si>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</si>
  <si>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</si>
  <si>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</si>
  <si>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</si>
  <si>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</si>
  <si>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</si>
  <si>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</si>
  <si>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</si>
  <si>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</si>
  <si>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</si>
  <si>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</si>
  <si>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</si>
  <si>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</si>
  <si>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</si>
  <si>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</si>
  <si>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</si>
  <si>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</si>
  <si>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</si>
  <si>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</si>
  <si>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</si>
  <si>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</si>
  <si>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</si>
  <si>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</si>
  <si>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</si>
  <si>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</si>
  <si>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</si>
  <si>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</si>
  <si>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</si>
  <si>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</si>
  <si>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</si>
  <si>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</si>
  <si>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</si>
  <si>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</si>
  <si>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</si>
  <si>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</si>
  <si>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</si>
  <si>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</si>
  <si>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</si>
  <si>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</si>
  <si>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</si>
  <si>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</si>
  <si>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</si>
  <si>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</si>
  <si>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</si>
  <si>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</si>
  <si>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</si>
  <si>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</si>
  <si>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</si>
  <si>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</si>
  <si>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</si>
  <si>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</si>
  <si>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</si>
  <si>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</si>
  <si>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</si>
  <si>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</si>
  <si>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</si>
  <si>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</si>
  <si>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</si>
  <si>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</si>
  <si>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</si>
  <si>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</si>
  <si>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</si>
  <si>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</si>
  <si>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</si>
  <si>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</si>
  <si>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</si>
  <si>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</si>
  <si>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</si>
  <si>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</si>
  <si>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</si>
  <si>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</si>
  <si>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</si>
  <si>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</si>
  <si>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</si>
  <si>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</si>
  <si>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</si>
  <si>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</si>
  <si>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</si>
  <si>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</si>
  <si>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</si>
  <si>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</si>
  <si>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</si>
  <si>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</si>
  <si>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</si>
  <si>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</si>
  <si>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</si>
  <si>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</si>
  <si>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</si>
  <si>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</si>
  <si>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</si>
  <si>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</si>
  <si>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</si>
  <si>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</si>
  <si>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</si>
  <si>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</si>
  <si>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</si>
  <si>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</si>
  <si>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</si>
  <si>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</si>
  <si>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</si>
  <si>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</si>
  <si>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</si>
  <si>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</si>
  <si>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</si>
  <si>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</si>
  <si>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</si>
  <si>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</si>
  <si>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</si>
  <si>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</si>
  <si>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</si>
  <si>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</si>
  <si>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</si>
  <si>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</si>
  <si>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</si>
  <si>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</si>
  <si>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</si>
  <si>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</si>
  <si>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</si>
  <si>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</si>
  <si>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</si>
  <si>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</si>
  <si>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</si>
  <si>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</si>
  <si>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</si>
  <si>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</si>
  <si>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</si>
  <si>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</si>
  <si>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</si>
  <si>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</si>
  <si>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</si>
  <si>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</si>
  <si>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</si>
  <si>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</si>
  <si>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</si>
  <si>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</si>
  <si>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</si>
  <si>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</si>
  <si>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</si>
  <si>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</si>
  <si>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</si>
  <si>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</si>
  <si>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</si>
  <si>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</si>
  <si>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</si>
  <si>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</si>
  <si>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</si>
  <si>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</si>
  <si>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</si>
  <si>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</si>
  <si>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</si>
  <si>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</si>
  <si>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</si>
  <si>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</si>
  <si>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</si>
  <si>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</si>
  <si>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</si>
  <si>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</si>
  <si>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</si>
  <si>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</si>
  <si>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</si>
  <si>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</si>
  <si>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</si>
  <si>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</si>
  <si>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</si>
  <si>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</si>
  <si>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</si>
  <si>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</si>
  <si>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</si>
  <si>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</si>
  <si>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</si>
  <si>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</si>
  <si>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</si>
  <si>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</si>
  <si>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</si>
  <si>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</si>
  <si>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</si>
  <si>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</si>
  <si>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</si>
  <si>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</si>
  <si>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</si>
  <si>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</si>
  <si>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</si>
  <si>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</si>
  <si>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</si>
  <si>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</si>
  <si>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</si>
  <si>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</si>
  <si>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</si>
  <si>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</si>
  <si>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</si>
  <si>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</si>
  <si>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</si>
  <si>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</si>
  <si>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</si>
  <si>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</si>
  <si>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</si>
  <si>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</si>
  <si>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</si>
  <si>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</si>
  <si>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</si>
  <si>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</si>
  <si>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</si>
  <si>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</si>
  <si>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</si>
  <si>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</si>
  <si>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</si>
  <si>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</si>
  <si>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</si>
  <si>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</si>
  <si>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</si>
  <si>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</si>
  <si>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</si>
  <si>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</si>
  <si>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</si>
  <si>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</si>
  <si>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</si>
  <si>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</si>
  <si>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</si>
  <si>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</si>
  <si>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</si>
  <si>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</si>
  <si>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</si>
  <si>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</si>
  <si>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</si>
  <si>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</si>
  <si>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</si>
  <si>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</si>
  <si>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</si>
  <si>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</si>
  <si>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</si>
  <si>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</si>
  <si>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</si>
  <si>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</si>
  <si>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</si>
  <si>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</si>
  <si>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</si>
  <si>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</si>
  <si>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</si>
  <si>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</si>
  <si>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</si>
  <si>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</si>
  <si>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</si>
  <si>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</si>
  <si>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</si>
  <si>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</si>
  <si>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</si>
  <si>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</si>
  <si>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</si>
  <si>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</si>
  <si>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</si>
  <si>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</si>
  <si>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</si>
  <si>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</si>
  <si>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</si>
  <si>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</si>
  <si>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</si>
  <si>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</si>
  <si>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</si>
  <si>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</si>
  <si>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</si>
  <si>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</si>
  <si>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</si>
  <si>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</si>
  <si>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</si>
  <si>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</si>
  <si>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</si>
  <si>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</si>
  <si>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</si>
  <si>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</si>
  <si>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</si>
  <si>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</si>
  <si>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</si>
  <si>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</si>
  <si>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</si>
  <si>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</si>
  <si>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</si>
  <si>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</si>
  <si>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</si>
  <si>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</si>
  <si>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</si>
  <si>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</si>
  <si>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</si>
  <si>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</si>
  <si>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</si>
  <si>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</si>
  <si>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</si>
  <si>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</si>
  <si>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</si>
  <si>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</si>
  <si>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</si>
  <si>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</si>
  <si>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</si>
  <si>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</si>
  <si>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</si>
  <si>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</si>
  <si>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</si>
  <si>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</si>
  <si>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</si>
  <si>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</si>
  <si>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</si>
  <si>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</si>
  <si>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</si>
  <si>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</si>
  <si>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</si>
  <si>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</si>
  <si>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</si>
  <si>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</si>
  <si>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</si>
  <si>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</si>
  <si>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</si>
  <si>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</si>
  <si>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</si>
  <si>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</si>
  <si>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</si>
  <si>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</si>
  <si>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</si>
  <si>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</si>
  <si>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</si>
  <si>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</si>
  <si>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</si>
  <si>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</si>
  <si>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</si>
  <si>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</si>
  <si>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</si>
  <si>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</si>
  <si>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</si>
  <si>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</si>
  <si>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</si>
  <si>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</si>
  <si>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</si>
  <si>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</si>
  <si>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</si>
  <si>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</si>
  <si>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</si>
  <si>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</si>
  <si>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</si>
  <si>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</si>
  <si>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</si>
  <si>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</si>
  <si>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</si>
  <si>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</si>
  <si>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</si>
  <si>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</si>
  <si>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</si>
  <si>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</si>
  <si>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</si>
  <si>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</si>
  <si>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</si>
  <si>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</si>
  <si>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</si>
  <si>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</si>
  <si>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</si>
  <si>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</si>
  <si>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</si>
  <si>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</si>
  <si>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</si>
  <si>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</si>
  <si>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</si>
  <si>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</si>
  <si>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</si>
  <si>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</si>
  <si>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</si>
  <si>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</si>
  <si>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</si>
  <si>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</si>
  <si>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</si>
  <si>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</si>
  <si>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</si>
  <si>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</si>
  <si>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</si>
  <si>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</si>
  <si>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</si>
  <si>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</si>
  <si>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</si>
  <si>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</si>
  <si>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</si>
  <si>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</si>
  <si>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</si>
  <si>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</si>
  <si>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</si>
  <si>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</si>
  <si>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</si>
  <si>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</si>
  <si>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</si>
  <si>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</si>
  <si>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</si>
  <si>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</si>
  <si>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</si>
  <si>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</si>
  <si>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</si>
  <si>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</si>
  <si>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</si>
  <si>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</si>
  <si>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</si>
  <si>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</si>
  <si>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</si>
  <si>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</si>
  <si>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</si>
  <si>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</si>
  <si>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</si>
  <si>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</si>
  <si>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</si>
  <si>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</si>
  <si>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</si>
  <si>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</si>
  <si>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</si>
  <si>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</si>
  <si>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</si>
  <si>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</si>
  <si>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</si>
  <si>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</si>
  <si>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</si>
  <si>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</si>
  <si>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</si>
  <si>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</si>
  <si>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</si>
  <si>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</si>
  <si>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</si>
  <si>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</si>
  <si>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</si>
  <si>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</si>
  <si>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</si>
  <si>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</si>
  <si>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</si>
  <si>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</si>
  <si>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</si>
  <si>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</si>
  <si>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</si>
  <si>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</si>
  <si>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</si>
  <si>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</si>
  <si>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</si>
  <si>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</si>
  <si>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</si>
  <si>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</si>
  <si>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</si>
  <si>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</si>
  <si>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</si>
  <si>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</si>
  <si>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</si>
  <si>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</si>
  <si>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</si>
  <si>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</si>
  <si>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</si>
  <si>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</si>
  <si>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</si>
  <si>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</si>
  <si>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</si>
  <si>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</si>
  <si>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</si>
  <si>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</si>
  <si>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</si>
  <si>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</si>
  <si>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</si>
  <si>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</si>
  <si>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</si>
  <si>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</si>
  <si>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</si>
  <si>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</si>
  <si>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</si>
  <si>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</si>
  <si>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</si>
  <si>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</si>
  <si>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</si>
  <si>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</si>
  <si>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</si>
  <si>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</si>
  <si>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</si>
  <si>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</si>
  <si>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</si>
  <si>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</si>
  <si>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</si>
  <si>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</si>
  <si>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</si>
  <si>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</si>
  <si>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</si>
  <si>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</si>
  <si>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</si>
  <si>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</si>
  <si>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</si>
  <si>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</si>
  <si>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</si>
  <si>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</si>
  <si>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</si>
  <si>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</si>
  <si>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</si>
  <si>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</si>
  <si>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</si>
  <si>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</si>
  <si>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</si>
  <si>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</si>
  <si>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</si>
  <si>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</si>
  <si>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</si>
  <si>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</si>
  <si>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</si>
  <si>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</si>
  <si>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</si>
  <si>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</si>
  <si>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</si>
  <si>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</si>
  <si>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</si>
  <si>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</si>
  <si>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</si>
  <si>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</si>
  <si>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</si>
  <si>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</si>
  <si>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</si>
  <si>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</si>
  <si>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</si>
  <si>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</si>
  <si>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</si>
  <si>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</si>
  <si>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</si>
  <si>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</si>
  <si>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</si>
  <si>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</si>
  <si>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</si>
  <si>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</si>
  <si>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</si>
  <si>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</si>
  <si>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</si>
  <si>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</si>
  <si>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</si>
  <si>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</si>
  <si>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</si>
  <si>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</si>
  <si>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</si>
  <si>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</si>
  <si>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</si>
  <si>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</si>
  <si>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</si>
  <si>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</si>
  <si>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</si>
  <si>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</si>
  <si>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</si>
  <si>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</si>
  <si>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</si>
  <si>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</si>
  <si>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</si>
  <si>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</si>
  <si>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</si>
  <si>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</si>
  <si>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</si>
  <si>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</si>
  <si>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</si>
  <si>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</si>
  <si>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</si>
  <si>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</si>
  <si>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</si>
  <si>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</si>
  <si>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</si>
  <si>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</si>
  <si>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</si>
  <si>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</si>
  <si>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</si>
  <si>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</si>
  <si>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</si>
  <si>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</si>
  <si>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</si>
  <si>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</si>
  <si>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</si>
  <si>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</si>
  <si>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</si>
  <si>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</si>
  <si>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</si>
  <si>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</si>
  <si>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</si>
  <si>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</si>
  <si>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</si>
  <si>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</si>
  <si>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</si>
  <si>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</si>
  <si>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</si>
  <si>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</si>
  <si>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</si>
  <si>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</si>
  <si>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</si>
  <si>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</si>
  <si>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</si>
  <si>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</si>
  <si>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</si>
  <si>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</si>
  <si>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</si>
  <si>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</si>
  <si>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</si>
  <si>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</si>
  <si>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</si>
  <si>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</si>
  <si>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</si>
  <si>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</si>
  <si>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</si>
  <si>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</si>
  <si>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</si>
  <si>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</si>
  <si>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</si>
  <si>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</si>
  <si>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</si>
  <si>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</si>
  <si>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</si>
  <si>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</si>
  <si>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</si>
  <si>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</si>
  <si>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</si>
  <si>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</si>
  <si>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</si>
  <si>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</si>
  <si>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</si>
  <si>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</si>
  <si>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</si>
  <si>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</si>
  <si>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</si>
  <si>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</si>
  <si>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</si>
  <si>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</si>
  <si>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</si>
  <si>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</si>
  <si>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</si>
  <si>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</si>
  <si>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</si>
  <si>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</si>
  <si>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</si>
  <si>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</si>
  <si>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</si>
  <si>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</si>
  <si>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</si>
  <si>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</si>
  <si>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</si>
  <si>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</si>
  <si>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</si>
  <si>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</si>
  <si>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</si>
  <si>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</si>
  <si>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</si>
  <si>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</si>
  <si>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</si>
  <si>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</si>
  <si>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</si>
  <si>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</si>
  <si>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</si>
  <si>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</si>
  <si>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</si>
  <si>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</si>
  <si>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</si>
  <si>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</si>
  <si>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</si>
  <si>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</si>
  <si>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</si>
  <si>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</si>
  <si>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</si>
  <si>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</si>
  <si>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</si>
  <si>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</si>
  <si>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</si>
  <si>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</si>
  <si>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</si>
  <si>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</si>
  <si>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</si>
  <si>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</si>
  <si>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</si>
  <si>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</si>
  <si>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</si>
  <si>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</si>
  <si>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</si>
  <si>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</si>
  <si>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</si>
  <si>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</si>
  <si>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</si>
  <si>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</si>
  <si>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</si>
  <si>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</si>
  <si>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</si>
  <si>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</si>
  <si>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</si>
  <si>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</si>
  <si>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</si>
  <si>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</si>
  <si>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</si>
  <si>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</si>
  <si>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</si>
  <si>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</si>
  <si>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</si>
  <si>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</si>
  <si>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</si>
  <si>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</si>
  <si>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</si>
  <si>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</si>
  <si>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</si>
  <si>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</si>
  <si>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</si>
  <si>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</si>
  <si>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</si>
  <si>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</si>
  <si>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</si>
  <si>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</si>
  <si>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</si>
  <si>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</si>
  <si>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</si>
  <si>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</si>
  <si>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</si>
  <si>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</si>
  <si>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</si>
  <si>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</si>
  <si>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</si>
  <si>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</si>
  <si>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</si>
  <si>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</si>
  <si>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</si>
  <si>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</si>
  <si>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</si>
  <si>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</si>
  <si>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</si>
  <si>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</si>
  <si>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</si>
  <si>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</si>
  <si>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</si>
  <si>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</si>
  <si>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</si>
  <si>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</si>
  <si>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</si>
  <si>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</si>
  <si>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</si>
  <si>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</si>
  <si>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</si>
  <si>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</si>
  <si>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</si>
  <si>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</si>
  <si>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</si>
  <si>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</si>
  <si>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</si>
  <si>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</si>
  <si>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</si>
  <si>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</si>
  <si>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</si>
  <si>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</si>
  <si>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</si>
  <si>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</si>
  <si>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</si>
  <si>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</si>
  <si>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</si>
  <si>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</si>
  <si>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</si>
  <si>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</si>
  <si>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</si>
  <si>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</si>
  <si>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</si>
  <si>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</si>
  <si>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</si>
  <si>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</si>
  <si>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</si>
  <si>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</si>
  <si>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</si>
  <si>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</si>
  <si>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</si>
  <si>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</si>
  <si>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</si>
  <si>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</si>
  <si>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</si>
  <si>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</si>
  <si>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</si>
  <si>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</si>
  <si>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</si>
  <si>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</si>
  <si>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</si>
  <si>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</si>
  <si>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</si>
  <si>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</si>
  <si>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</si>
  <si>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</si>
  <si>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</si>
  <si>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</si>
  <si>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</si>
  <si>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</si>
  <si>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</si>
  <si>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</si>
  <si>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</si>
  <si>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</si>
  <si>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</si>
  <si>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</si>
  <si>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</si>
  <si>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</si>
  <si>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</si>
  <si>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</si>
  <si>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</si>
  <si>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</si>
  <si>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</si>
  <si>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</si>
  <si>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</si>
  <si>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</si>
  <si>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</si>
  <si>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</si>
  <si>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</si>
  <si>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</si>
  <si>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</si>
  <si>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</si>
  <si>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</si>
  <si>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</si>
  <si>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</si>
  <si>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</si>
  <si>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</si>
  <si>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</si>
  <si>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</si>
  <si>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</si>
  <si>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</si>
  <si>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</si>
  <si>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</si>
  <si>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</si>
  <si>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</si>
  <si>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</si>
  <si>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</si>
  <si>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</si>
  <si>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</si>
  <si>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</si>
  <si>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</si>
  <si>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</si>
  <si>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</si>
  <si>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</si>
  <si>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</si>
  <si>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</si>
  <si>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</si>
  <si>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</si>
  <si>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</si>
  <si>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</si>
  <si>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</si>
  <si>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</si>
  <si>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</si>
  <si>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</si>
  <si>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</si>
  <si>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</si>
  <si>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</si>
  <si>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</si>
  <si>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</si>
  <si>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</si>
  <si>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</si>
  <si>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</si>
  <si>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</si>
  <si>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</si>
  <si>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</si>
  <si>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</si>
  <si>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</si>
  <si>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</si>
  <si>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</si>
  <si>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</si>
  <si>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</si>
  <si>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</si>
  <si>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</si>
  <si>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</si>
  <si>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</si>
  <si>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</si>
  <si>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</si>
  <si>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</si>
  <si>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</si>
  <si>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</si>
  <si>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</si>
  <si>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</si>
  <si>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</si>
  <si>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</si>
  <si>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</si>
  <si>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</si>
  <si>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</si>
  <si>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</si>
  <si>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</si>
  <si>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</si>
  <si>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</si>
  <si>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</si>
  <si>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</si>
  <si>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</si>
  <si>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</si>
  <si>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</si>
  <si>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</si>
  <si>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</si>
  <si>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</si>
  <si>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</si>
  <si>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</si>
  <si>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</si>
  <si>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</si>
  <si>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</si>
  <si>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</si>
  <si>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</si>
  <si>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</si>
  <si>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</si>
  <si>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</si>
  <si>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</si>
  <si>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</si>
  <si>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</si>
  <si>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</si>
  <si>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</si>
  <si>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</si>
  <si>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</si>
  <si>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</si>
  <si>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</si>
  <si>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</si>
  <si>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</si>
  <si>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</si>
  <si>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</si>
  <si>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</si>
  <si>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</si>
  <si>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</si>
  <si>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</si>
  <si>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</si>
  <si>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</si>
  <si>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</si>
  <si>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</si>
  <si>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</si>
  <si>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</si>
  <si>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</si>
  <si>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</si>
  <si>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</si>
  <si>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</si>
  <si>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</si>
  <si>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</si>
  <si>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</si>
  <si>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</si>
  <si>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</si>
  <si>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</si>
  <si>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</si>
  <si>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</si>
  <si>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</si>
  <si>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</si>
  <si>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</si>
  <si>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</si>
  <si>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</si>
  <si>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</si>
  <si>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</si>
  <si>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</si>
  <si>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</si>
  <si>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</si>
  <si>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</si>
  <si>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</si>
  <si>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</si>
  <si>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</si>
  <si>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</si>
  <si>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</si>
  <si>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</si>
  <si>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</si>
  <si>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</si>
  <si>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</si>
  <si>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</si>
  <si>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</si>
  <si>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</si>
  <si>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</si>
  <si>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</si>
  <si>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</si>
  <si>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</si>
  <si>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</si>
  <si>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</si>
  <si>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</si>
  <si>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</si>
  <si>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</si>
  <si>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</si>
  <si>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</si>
  <si>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</si>
  <si>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</si>
  <si>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</si>
  <si>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</si>
  <si>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</si>
  <si>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</si>
  <si>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</si>
  <si>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</si>
  <si>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</si>
  <si>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</si>
  <si>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</si>
  <si>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</si>
  <si>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</si>
  <si>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</si>
  <si>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</si>
  <si>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</si>
  <si>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</si>
  <si>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</si>
  <si>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</si>
  <si>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</si>
  <si>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</si>
  <si>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</si>
  <si>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</si>
  <si>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</si>
  <si>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</si>
  <si>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</si>
  <si>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</si>
  <si>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</si>
  <si>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</si>
  <si>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</si>
  <si>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</si>
  <si>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</si>
  <si>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</si>
  <si>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</si>
  <si>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</si>
  <si>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</si>
  <si>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</si>
  <si>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</si>
  <si>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</si>
  <si>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</si>
  <si>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</si>
  <si>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</si>
  <si>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</si>
  <si>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</si>
  <si>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</si>
  <si>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</si>
  <si>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</si>
  <si>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</si>
  <si>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</si>
  <si>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</si>
  <si>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</si>
  <si>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</si>
  <si>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</si>
  <si>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</si>
  <si>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</si>
  <si>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</si>
  <si>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</si>
  <si>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</si>
  <si>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</si>
  <si>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</si>
  <si>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</si>
  <si>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</si>
  <si>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</si>
  <si>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</si>
  <si>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</si>
  <si>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</si>
  <si>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</si>
  <si>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</si>
  <si>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</si>
  <si>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</si>
  <si>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</si>
  <si>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</si>
  <si>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</si>
  <si>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</si>
  <si>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</si>
  <si>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</si>
  <si>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</si>
  <si>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</si>
  <si>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</si>
  <si>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</si>
  <si>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</si>
  <si>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</si>
  <si>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</si>
  <si>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</si>
  <si>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</si>
  <si>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</si>
  <si>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</si>
  <si>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</si>
  <si>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</si>
  <si>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</si>
  <si>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</si>
  <si>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</si>
  <si>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</si>
  <si>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</si>
  <si>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</si>
  <si>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</si>
  <si>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</si>
  <si>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</si>
  <si>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</si>
  <si>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</si>
  <si>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</si>
  <si>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</si>
  <si>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</si>
  <si>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</si>
  <si>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</si>
  <si>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</si>
  <si>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</si>
  <si>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</si>
  <si>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</si>
  <si>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</si>
  <si>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</si>
  <si>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</si>
  <si>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</si>
  <si>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</si>
  <si>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</si>
  <si>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</si>
  <si>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</si>
  <si>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</si>
  <si>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</si>
  <si>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</si>
  <si>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</si>
  <si>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</si>
  <si>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</si>
  <si>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</si>
  <si>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</si>
  <si>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</si>
  <si>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</si>
  <si>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</si>
  <si>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</si>
  <si>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</si>
  <si>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</si>
  <si>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</si>
  <si>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</si>
  <si>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</si>
  <si>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</si>
  <si>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</si>
  <si>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</si>
  <si>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</si>
  <si>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</si>
  <si>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</si>
  <si>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</si>
  <si>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</si>
  <si>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</si>
  <si>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</si>
  <si>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</si>
  <si>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</si>
  <si>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</si>
  <si>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</si>
  <si>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</si>
  <si>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</si>
  <si>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</si>
  <si>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</si>
  <si>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</si>
  <si>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</si>
  <si>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</si>
  <si>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</si>
  <si>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</si>
  <si>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</si>
  <si>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</si>
  <si>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</si>
  <si>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</si>
  <si>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</si>
  <si>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</si>
  <si>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</si>
  <si>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</si>
  <si>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</si>
  <si>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</si>
  <si>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</si>
  <si>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</si>
  <si>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</si>
  <si>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</si>
  <si>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</si>
  <si>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</si>
  <si>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</si>
  <si>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</si>
  <si>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</si>
  <si>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</si>
  <si>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</si>
  <si>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</si>
  <si>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</si>
  <si>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</si>
  <si>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</si>
  <si>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</si>
  <si>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</si>
  <si>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</si>
  <si>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</si>
  <si>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</si>
  <si>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</si>
  <si>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</si>
  <si>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</si>
  <si>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</si>
  <si>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</si>
  <si>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</si>
  <si>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</si>
  <si>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</si>
  <si>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</si>
  <si>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</si>
  <si>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</si>
  <si>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</si>
  <si>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</si>
  <si>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</si>
  <si>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</si>
  <si>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</si>
  <si>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</si>
  <si>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</si>
  <si>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</si>
  <si>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</si>
  <si>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</si>
  <si>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</si>
  <si>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</si>
  <si>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</si>
  <si>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</si>
  <si>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</si>
  <si>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</si>
  <si>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</si>
  <si>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</si>
  <si>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</si>
  <si>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</si>
  <si>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</si>
  <si>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</si>
  <si>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</si>
  <si>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</si>
  <si>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</si>
  <si>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</si>
  <si>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</si>
  <si>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</si>
  <si>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</si>
  <si>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</si>
  <si>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</si>
  <si>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</si>
  <si>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</si>
  <si>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</si>
  <si>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</si>
  <si>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</si>
  <si>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</si>
  <si>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</si>
  <si>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</si>
  <si>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</si>
  <si>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</si>
  <si>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</si>
  <si>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</si>
  <si>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</si>
  <si>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</si>
  <si>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</si>
  <si>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</si>
  <si>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</si>
  <si>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</si>
  <si>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</si>
  <si>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</si>
  <si>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</si>
  <si>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</si>
  <si>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</si>
  <si>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</si>
  <si>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</si>
  <si>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</si>
  <si>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</si>
  <si>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</si>
  <si>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</si>
  <si>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</si>
  <si>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</si>
  <si>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</si>
  <si>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</si>
  <si>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</si>
  <si>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</si>
  <si>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</si>
  <si>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</si>
  <si>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</si>
  <si>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</si>
  <si>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</si>
  <si>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</si>
  <si>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</si>
  <si>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</si>
  <si>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</si>
  <si>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</si>
  <si>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</si>
  <si>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</si>
  <si>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</si>
  <si>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</si>
  <si>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</si>
  <si>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</si>
  <si>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</si>
  <si>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</si>
  <si>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</si>
  <si>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</si>
  <si>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</si>
  <si>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</si>
  <si>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</si>
  <si>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</si>
  <si>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</si>
  <si>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</si>
  <si>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</si>
  <si>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</si>
  <si>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</si>
  <si>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</si>
  <si>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</si>
  <si>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</si>
  <si>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</si>
  <si>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</si>
  <si>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</si>
  <si>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</si>
  <si>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</si>
  <si>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</si>
  <si>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</si>
  <si>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</si>
  <si>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</si>
  <si>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</si>
  <si>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</si>
  <si>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</si>
  <si>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</si>
  <si>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</si>
  <si>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</si>
  <si>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</si>
  <si>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</si>
  <si>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</si>
  <si>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</si>
  <si>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</si>
  <si>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</si>
  <si>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</si>
  <si>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</si>
  <si>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</si>
  <si>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</si>
  <si>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</si>
  <si>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</si>
  <si>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</si>
  <si>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</si>
  <si>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</si>
  <si>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</si>
  <si>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</si>
  <si>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</si>
  <si>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</si>
  <si>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</si>
  <si>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</si>
  <si>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</si>
  <si>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</si>
  <si>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</si>
  <si>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</si>
  <si>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</si>
  <si>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</si>
  <si>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</si>
  <si>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</si>
  <si>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</si>
  <si>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</si>
  <si>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</si>
  <si>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</si>
  <si>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</si>
  <si>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</si>
  <si>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</si>
  <si>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</si>
  <si>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</si>
  <si>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</si>
  <si>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</si>
  <si>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</si>
  <si>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</si>
  <si>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</si>
  <si>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</si>
  <si>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</si>
  <si>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</si>
  <si>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</si>
  <si>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</si>
  <si>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</si>
  <si>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</si>
  <si>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</si>
  <si>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</si>
  <si>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</si>
  <si>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</si>
  <si>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</si>
  <si>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</si>
  <si>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</si>
  <si>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</si>
  <si>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</si>
  <si>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</si>
  <si>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</si>
  <si>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</si>
  <si>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</si>
  <si>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</si>
  <si>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</si>
  <si>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</si>
  <si>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</si>
  <si>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</si>
  <si>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</si>
  <si>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</si>
  <si>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</si>
  <si>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</si>
  <si>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</si>
  <si>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</si>
  <si>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</si>
  <si>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</si>
  <si>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</si>
  <si>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</si>
  <si>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</si>
  <si>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</si>
  <si>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</si>
  <si>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</si>
  <si>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</si>
  <si>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</si>
  <si>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</si>
  <si>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</si>
  <si>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</si>
  <si>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</si>
  <si>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</si>
  <si>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</si>
  <si>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</si>
  <si>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</si>
  <si>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</si>
  <si>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</si>
  <si>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</si>
  <si>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</si>
  <si>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</si>
  <si>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</si>
  <si>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</si>
  <si>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</si>
  <si>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</si>
  <si>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</si>
  <si>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</si>
  <si>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</si>
  <si>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</si>
  <si>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</si>
  <si>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</si>
  <si>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</si>
  <si>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</si>
  <si>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</si>
  <si>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</si>
  <si>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</si>
  <si>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</si>
  <si>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</si>
  <si>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</si>
  <si>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</si>
  <si>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</si>
  <si>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</si>
  <si>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</si>
  <si>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</si>
  <si>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</si>
  <si>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</si>
  <si>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</si>
  <si>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</si>
  <si>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</si>
  <si>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</si>
  <si>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</si>
  <si>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</si>
  <si>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</si>
  <si>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</si>
  <si>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</si>
  <si>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</si>
  <si>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</si>
  <si>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</si>
  <si>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</si>
  <si>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</si>
  <si>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</si>
  <si>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</si>
  <si>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</si>
  <si>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</si>
  <si>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</si>
  <si>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</si>
  <si>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</si>
  <si>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</si>
  <si>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</si>
  <si>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</si>
  <si>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</si>
  <si>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</si>
  <si>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</si>
  <si>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</si>
  <si>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</si>
  <si>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</si>
  <si>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</si>
  <si>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</si>
  <si>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</si>
  <si>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</si>
  <si>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</si>
  <si>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</si>
  <si>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</si>
  <si>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</si>
  <si>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</si>
  <si>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</si>
  <si>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</si>
  <si>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</si>
  <si>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</si>
  <si>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</si>
  <si>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</si>
  <si>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</si>
  <si>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</si>
  <si>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</si>
  <si>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</si>
  <si>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</si>
  <si>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</si>
  <si>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</si>
  <si>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</si>
  <si>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</si>
  <si>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</si>
  <si>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</si>
  <si>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</si>
  <si>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</si>
  <si>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</si>
  <si>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</si>
  <si>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</si>
  <si>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</si>
  <si>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</si>
  <si>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</si>
  <si>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</si>
  <si>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</si>
  <si>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</si>
  <si>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</si>
  <si>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</si>
  <si>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</si>
  <si>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</si>
  <si>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</si>
  <si>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</si>
  <si>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</si>
  <si>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</si>
  <si>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</si>
  <si>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</si>
  <si>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</si>
  <si>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</si>
  <si>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</si>
  <si>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</si>
  <si>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</si>
  <si>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</si>
  <si>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</si>
  <si>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</si>
  <si>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</si>
  <si>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</si>
  <si>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</si>
  <si>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</si>
  <si>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</si>
  <si>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</si>
  <si>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</si>
  <si>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</si>
  <si>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</si>
  <si>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</si>
  <si>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</si>
  <si>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</si>
  <si>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</si>
  <si>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</si>
  <si>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</si>
  <si>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</si>
  <si>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</si>
  <si>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</si>
  <si>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</si>
  <si>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</si>
  <si>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</si>
  <si>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</si>
  <si>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</si>
  <si>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</si>
  <si>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</si>
  <si>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</si>
  <si>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</si>
  <si>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</si>
  <si>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</si>
  <si>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</si>
  <si>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</si>
  <si>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</si>
  <si>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</si>
  <si>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</si>
  <si>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</si>
  <si>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</si>
  <si>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</si>
  <si>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</si>
  <si>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</si>
  <si>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</si>
  <si>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</si>
  <si>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</si>
  <si>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</si>
  <si>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</si>
  <si>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</si>
  <si>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</si>
  <si>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</si>
  <si>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</si>
  <si>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</si>
  <si>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</si>
  <si>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</si>
  <si>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</si>
  <si>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</si>
  <si>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</si>
  <si>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</si>
  <si>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</si>
  <si>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</si>
  <si>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</si>
  <si>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</si>
  <si>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</si>
  <si>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</si>
  <si>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</si>
  <si>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</si>
  <si>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</si>
  <si>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</si>
  <si>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</si>
  <si>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</si>
  <si>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</si>
  <si>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</si>
  <si>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</si>
  <si>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</si>
  <si>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</si>
  <si>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</si>
  <si>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</si>
  <si>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</si>
  <si>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</si>
  <si>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</si>
  <si>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</si>
  <si>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</si>
  <si>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</si>
  <si>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</si>
  <si>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</si>
  <si>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</si>
  <si>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</si>
  <si>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</si>
  <si>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</si>
  <si>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</si>
  <si>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</si>
  <si>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</si>
  <si>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</si>
  <si>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</si>
  <si>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</si>
  <si>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</si>
  <si>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</si>
  <si>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</si>
  <si>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</si>
  <si>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</si>
  <si>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</si>
  <si>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</si>
  <si>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</si>
  <si>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</si>
  <si>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</si>
  <si>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</si>
  <si>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</si>
  <si>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</si>
  <si>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</si>
  <si>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</si>
  <si>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</si>
  <si>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</si>
  <si>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</si>
  <si>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</si>
  <si>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</si>
  <si>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</si>
  <si>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</si>
  <si>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</si>
  <si>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</si>
  <si>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</si>
  <si>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</si>
  <si>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</si>
  <si>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</si>
  <si>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</si>
  <si>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</si>
  <si>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</si>
  <si>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</si>
  <si>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</si>
  <si>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</si>
  <si>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</si>
  <si>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</si>
  <si>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</si>
  <si>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</si>
  <si>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</si>
  <si>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</si>
  <si>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</si>
  <si>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</si>
  <si>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</si>
  <si>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</si>
  <si>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</si>
  <si>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</si>
  <si>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</si>
  <si>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</si>
  <si>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</si>
  <si>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</si>
  <si>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</si>
  <si>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</si>
  <si>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</si>
  <si>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</si>
  <si>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</si>
  <si>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</si>
  <si>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</si>
  <si>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</si>
  <si>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</si>
  <si>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</si>
  <si>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</si>
  <si>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</si>
  <si>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</si>
  <si>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</si>
  <si>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</si>
  <si>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</si>
  <si>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</si>
  <si>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</si>
  <si>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</si>
  <si>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</si>
  <si>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</si>
  <si>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</si>
  <si>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</si>
  <si>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</si>
  <si>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</si>
  <si>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</si>
  <si>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</si>
  <si>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</si>
  <si>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</si>
  <si>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</si>
  <si>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</si>
  <si>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</si>
  <si>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</si>
  <si>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</si>
  <si>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</si>
  <si>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</si>
  <si>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</si>
  <si>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</si>
  <si>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</si>
  <si>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</si>
  <si>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</si>
  <si>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</si>
  <si>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</si>
  <si>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</si>
  <si>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</si>
  <si>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</si>
  <si>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</si>
  <si>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</si>
  <si>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</si>
  <si>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</si>
  <si>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</si>
  <si>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</si>
  <si>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</si>
  <si>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</si>
  <si>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</si>
  <si>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</si>
  <si>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</si>
  <si>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</si>
  <si>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</si>
  <si>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</si>
  <si>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</si>
  <si>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</si>
  <si>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</si>
  <si>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</si>
  <si>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</si>
  <si>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</si>
  <si>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</si>
  <si>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</si>
  <si>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</si>
  <si>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</si>
  <si>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</si>
  <si>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</si>
  <si>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</si>
  <si>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</si>
  <si>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</si>
  <si>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</si>
  <si>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</si>
  <si>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</si>
  <si>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</si>
  <si>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</si>
  <si>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</si>
  <si>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</si>
  <si>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</si>
  <si>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</si>
  <si>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</si>
  <si>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</si>
  <si>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</si>
  <si>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</si>
  <si>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</si>
  <si>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</si>
  <si>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</si>
  <si>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</si>
  <si>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</si>
  <si>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</si>
  <si>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</si>
  <si>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</si>
  <si>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</si>
  <si>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</si>
  <si>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</si>
  <si>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</si>
  <si>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</si>
  <si>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</si>
  <si>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</si>
  <si>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</si>
  <si>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</si>
  <si>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</si>
  <si>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</si>
  <si>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</si>
  <si>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</si>
  <si>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</si>
  <si>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</si>
  <si>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</si>
  <si>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</si>
  <si>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</si>
  <si>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</si>
  <si>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</si>
  <si>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</si>
  <si>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</si>
  <si>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</si>
  <si>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</si>
  <si>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</si>
  <si>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</si>
  <si>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</si>
  <si>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</si>
  <si>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</si>
  <si>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</si>
  <si>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</si>
  <si>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</si>
  <si>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</si>
  <si>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</si>
  <si>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</si>
  <si>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</si>
  <si>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</si>
  <si>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</si>
  <si>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</si>
  <si>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</si>
  <si>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</si>
  <si>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</si>
  <si>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</si>
  <si>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</si>
  <si>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</si>
  <si>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</si>
  <si>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</si>
  <si>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</si>
  <si>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</si>
  <si>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</si>
  <si>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</si>
  <si>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</si>
  <si>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</si>
  <si>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</si>
  <si>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</si>
  <si>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</si>
  <si>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</si>
  <si>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</si>
  <si>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</si>
  <si>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</si>
  <si>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</si>
  <si>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</si>
  <si>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</si>
  <si>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</si>
  <si>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</si>
  <si>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</si>
  <si>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</si>
  <si>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</si>
  <si>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</si>
  <si>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</si>
  <si>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</si>
  <si>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</si>
  <si>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</si>
  <si>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</si>
  <si>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</si>
  <si>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</si>
  <si>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</si>
  <si>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</si>
  <si>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</si>
  <si>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</si>
  <si>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</si>
  <si>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</si>
  <si>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</si>
  <si>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</si>
  <si>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</si>
  <si>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</si>
  <si>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</si>
  <si>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</si>
  <si>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</si>
  <si>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</si>
  <si>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</si>
  <si>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</si>
  <si>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</si>
  <si>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</si>
  <si>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</si>
  <si>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</si>
  <si>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</si>
  <si>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</si>
  <si>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</si>
  <si>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</si>
  <si>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</si>
  <si>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</si>
  <si>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</si>
  <si>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</si>
  <si>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</si>
  <si>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</si>
  <si>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</si>
  <si>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</si>
  <si>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</si>
  <si>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</si>
  <si>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</si>
  <si>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</si>
  <si>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</si>
  <si>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</si>
  <si>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</si>
  <si>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</si>
  <si>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</si>
  <si>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</si>
  <si>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</si>
  <si>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</si>
  <si>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</si>
  <si>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</si>
  <si>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</si>
  <si>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</si>
  <si>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</si>
  <si>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</si>
  <si>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</si>
  <si>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</si>
  <si>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</si>
  <si>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</si>
  <si>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</si>
  <si>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</si>
  <si>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</si>
  <si>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</si>
  <si>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</si>
  <si>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</si>
  <si>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</si>
  <si>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</si>
  <si>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</si>
  <si>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</si>
  <si>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</si>
  <si>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</si>
  <si>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</si>
  <si>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</si>
  <si>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</si>
  <si>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</si>
  <si>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</si>
  <si>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</si>
  <si>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</si>
  <si>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</si>
  <si>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</si>
  <si>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</si>
  <si>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</si>
  <si>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</si>
  <si>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</si>
  <si>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</si>
  <si>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</si>
  <si>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</si>
  <si>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</si>
  <si>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</si>
  <si>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</si>
  <si>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</si>
  <si>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</si>
  <si>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</si>
  <si>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</si>
  <si>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</si>
  <si>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</si>
  <si>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</si>
  <si>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</si>
  <si>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</si>
  <si>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</si>
  <si>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</si>
  <si>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</si>
  <si>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</si>
  <si>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</si>
  <si>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</si>
  <si>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</si>
  <si>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</si>
  <si>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</si>
  <si>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</si>
  <si>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</si>
  <si>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</si>
  <si>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</si>
  <si>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</si>
  <si>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</si>
  <si>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</si>
  <si>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</si>
  <si>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</si>
  <si>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</si>
  <si>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</si>
  <si>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</si>
  <si>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</si>
  <si>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</si>
  <si>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</si>
  <si>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</si>
  <si>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</si>
  <si>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</si>
  <si>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</si>
  <si>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</si>
  <si>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</si>
  <si>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</si>
  <si>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</si>
  <si>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</si>
  <si>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</si>
  <si>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</si>
  <si>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</si>
  <si>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</si>
  <si>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</si>
  <si>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</si>
  <si>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</si>
  <si>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</si>
  <si>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</si>
  <si>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</si>
  <si>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</si>
  <si>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</si>
  <si>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</si>
  <si>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</si>
  <si>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</si>
  <si>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</si>
  <si>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</si>
  <si>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</si>
  <si>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</si>
  <si>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</si>
  <si>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</si>
  <si>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</si>
  <si>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</si>
  <si>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</si>
  <si>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</si>
  <si>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</si>
  <si>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</si>
  <si>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</si>
  <si>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</si>
  <si>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</si>
  <si>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</si>
  <si>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</si>
  <si>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</si>
  <si>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</si>
  <si>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</si>
  <si>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</si>
  <si>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</si>
  <si>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</si>
  <si>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</si>
  <si>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</si>
  <si>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</si>
  <si>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</si>
  <si>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</si>
  <si>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</si>
  <si>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</si>
  <si>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</si>
  <si>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</si>
  <si>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</si>
  <si>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</si>
  <si>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</si>
  <si>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</si>
  <si>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</si>
  <si>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</si>
  <si>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</si>
  <si>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</si>
  <si>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</si>
  <si>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</si>
  <si>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</si>
  <si>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</si>
  <si>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</si>
  <si>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</si>
  <si>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</si>
  <si>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</si>
  <si>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</si>
  <si>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</si>
  <si>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</si>
  <si>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</si>
  <si>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</si>
  <si>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</si>
  <si>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</si>
  <si>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</si>
  <si>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</si>
  <si>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</si>
  <si>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</si>
  <si>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</si>
  <si>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</si>
  <si>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</si>
  <si>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</si>
  <si>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</si>
  <si>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</si>
  <si>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</si>
  <si>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</si>
  <si>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</si>
  <si>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</si>
  <si>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</si>
  <si>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</si>
  <si>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</si>
  <si>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</si>
  <si>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</si>
  <si>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</si>
  <si>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</si>
  <si>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</si>
  <si>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</si>
  <si>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</si>
  <si>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</si>
  <si>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</si>
  <si>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</si>
  <si>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</si>
  <si>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</si>
  <si>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</si>
  <si>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</si>
  <si>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</si>
  <si>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</si>
  <si>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</si>
  <si>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</si>
  <si>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</si>
  <si>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</si>
  <si>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</si>
  <si>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</si>
  <si>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</si>
  <si>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</si>
  <si>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</si>
  <si>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</si>
  <si>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</si>
  <si>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</si>
  <si>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</si>
  <si>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</si>
  <si>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</si>
  <si>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</si>
  <si>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</si>
  <si>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</si>
  <si>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</si>
  <si>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</si>
  <si>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</si>
  <si>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</si>
  <si>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</si>
  <si>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</si>
  <si>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</si>
  <si>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</si>
  <si>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</si>
  <si>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</si>
  <si>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</si>
  <si>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</si>
  <si>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</si>
  <si>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</si>
  <si>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</si>
  <si>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</si>
  <si>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</si>
  <si>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</si>
  <si>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</si>
  <si>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</si>
  <si>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</si>
  <si>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</si>
  <si>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</si>
  <si>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</si>
  <si>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</si>
  <si>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</si>
  <si>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</si>
  <si>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</si>
  <si>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</si>
  <si>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</si>
  <si>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</si>
  <si>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</si>
  <si>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</si>
  <si>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</si>
  <si>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</si>
  <si>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</si>
  <si>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</si>
  <si>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</si>
  <si>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</si>
  <si>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</si>
  <si>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</si>
  <si>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</si>
  <si>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</si>
  <si>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</si>
  <si>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</si>
  <si>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</si>
  <si>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</si>
  <si>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</si>
  <si>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</si>
  <si>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</si>
  <si>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</si>
  <si>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</si>
  <si>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</si>
  <si>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</si>
  <si>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</si>
  <si>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</si>
  <si>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</si>
  <si>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</si>
  <si>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</si>
  <si>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</si>
  <si>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</si>
  <si>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</si>
  <si>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</si>
  <si>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</si>
  <si>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</si>
  <si>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</si>
  <si>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</si>
  <si>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</si>
  <si>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</si>
  <si>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</si>
  <si>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</si>
  <si>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</si>
  <si>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</si>
  <si>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</si>
  <si>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</si>
  <si>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</si>
  <si>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</si>
  <si>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</si>
  <si>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</si>
  <si>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</si>
  <si>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</si>
  <si>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</si>
  <si>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</si>
  <si>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</si>
  <si>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</si>
  <si>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</si>
  <si>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</si>
  <si>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</si>
  <si>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</si>
  <si>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</si>
  <si>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</si>
  <si>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</si>
  <si>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</si>
  <si>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</si>
  <si>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</si>
  <si>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</si>
  <si>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</si>
  <si>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</si>
  <si>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</si>
  <si>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</si>
  <si>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</si>
  <si>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</si>
  <si>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</si>
  <si>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</si>
  <si>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</si>
  <si>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</si>
  <si>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</si>
  <si>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</si>
  <si>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</si>
  <si>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</si>
  <si>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</si>
  <si>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</si>
  <si>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</si>
  <si>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</si>
  <si>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</si>
  <si>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</si>
  <si>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</si>
  <si>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</si>
  <si>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</si>
  <si>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</si>
  <si>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</si>
  <si>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</si>
  <si>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</si>
  <si>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</si>
  <si>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</si>
  <si>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</si>
  <si>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</si>
  <si>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</si>
  <si>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</si>
  <si>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</si>
  <si>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</si>
  <si>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</si>
  <si>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</si>
  <si>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</si>
  <si>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</si>
  <si>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</si>
  <si>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</si>
  <si>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</si>
  <si>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</si>
  <si>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</si>
  <si>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</si>
  <si>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</si>
  <si>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</si>
  <si>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</si>
  <si>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</si>
  <si>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</si>
  <si>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</si>
  <si>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</si>
  <si>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</si>
  <si>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</si>
  <si>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</si>
  <si>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</si>
  <si>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</si>
  <si>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</si>
  <si>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</si>
  <si>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</si>
  <si>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</si>
  <si>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</si>
  <si>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</si>
  <si>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</si>
  <si>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</si>
  <si>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</si>
  <si>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</si>
  <si>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</si>
  <si>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</si>
  <si>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</si>
  <si>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</si>
  <si>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</si>
  <si>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</si>
  <si>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</si>
  <si>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</si>
  <si>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</si>
  <si>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</si>
  <si>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</si>
  <si>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</si>
  <si>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</si>
  <si>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</si>
  <si>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</si>
  <si>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</si>
  <si>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</si>
  <si>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</si>
  <si>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</si>
  <si>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</si>
  <si>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</si>
  <si>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</si>
  <si>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</si>
  <si>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</si>
  <si>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</si>
  <si>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</si>
  <si>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</si>
  <si>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</si>
  <si>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</si>
  <si>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</si>
  <si>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</si>
  <si>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</si>
  <si>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</si>
  <si>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</si>
  <si>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</si>
  <si>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</si>
  <si>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</si>
  <si>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</si>
  <si>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</si>
  <si>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</si>
  <si>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</si>
  <si>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</si>
  <si>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</si>
  <si>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</si>
  <si>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</si>
  <si>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</si>
  <si>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</si>
  <si>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</si>
  <si>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</si>
  <si>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</si>
  <si>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</si>
  <si>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</si>
  <si>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</si>
  <si>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</si>
  <si>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</si>
  <si>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</si>
  <si>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</si>
  <si>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</si>
  <si>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</si>
  <si>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</si>
  <si>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</si>
  <si>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</si>
  <si>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</si>
  <si>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</si>
  <si>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</si>
  <si>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</si>
  <si>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</si>
  <si>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</si>
  <si>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</si>
  <si>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</si>
  <si>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</si>
  <si>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</si>
  <si>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</si>
  <si>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</si>
  <si>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</si>
  <si>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</si>
  <si>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</si>
  <si>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</si>
  <si>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</si>
  <si>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</si>
  <si>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</si>
  <si>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</si>
  <si>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</si>
  <si>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</si>
  <si>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</si>
  <si>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</si>
  <si>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</si>
  <si>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</si>
  <si>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</si>
  <si>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</si>
  <si>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</si>
  <si>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</si>
  <si>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</si>
  <si>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</si>
  <si>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</si>
  <si>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PCM-20251125-00001642</t>
  </si>
  <si>
    <t xml:space="preserve">Major </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</si>
  <si>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</si>
  <si>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</si>
  <si>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</si>
  <si>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</si>
  <si>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</si>
  <si>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</si>
  <si>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</si>
  <si>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</si>
  <si>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</si>
  <si>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</si>
  <si>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</si>
  <si>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</si>
  <si>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</si>
  <si>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</si>
  <si>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</si>
  <si>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</si>
  <si>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</si>
  <si>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</si>
  <si>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</si>
  <si>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</si>
  <si>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</si>
  <si>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</si>
  <si>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</si>
  <si>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</si>
  <si>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</si>
  <si>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</si>
  <si>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</si>
  <si>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</si>
  <si>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</si>
  <si>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</si>
  <si>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</si>
  <si>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</si>
  <si>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</si>
  <si>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</si>
  <si>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</si>
  <si>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</si>
  <si>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</si>
  <si>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</si>
  <si>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</si>
  <si>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</si>
  <si>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</si>
  <si>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</si>
  <si>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</si>
  <si>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</si>
  <si>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</si>
  <si>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</si>
  <si>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</si>
  <si>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</si>
  <si>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</si>
  <si>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</si>
  <si>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</si>
  <si>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</si>
  <si>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</si>
  <si>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</si>
  <si>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</si>
  <si>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</si>
  <si>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</si>
  <si>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</si>
  <si>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</si>
  <si>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</si>
  <si>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</si>
  <si>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</si>
  <si>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</si>
  <si>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</si>
  <si>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</si>
  <si>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</si>
  <si>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</si>
  <si>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</si>
  <si>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</si>
  <si>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</si>
  <si>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</si>
  <si>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</si>
  <si>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</si>
  <si>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</si>
  <si>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</si>
  <si>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</si>
  <si>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</si>
  <si>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</si>
  <si>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</si>
  <si>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</si>
  <si>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</si>
  <si>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</si>
  <si>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</si>
  <si>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</si>
  <si>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</si>
  <si>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</si>
  <si>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</si>
  <si>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PCM-20251125-00001621</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</si>
  <si>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</si>
  <si>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</si>
  <si>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</si>
  <si>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</si>
  <si>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</si>
  <si>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</si>
  <si>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</si>
  <si>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</si>
  <si>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</si>
  <si>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</si>
  <si>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30 min</t>
  </si>
  <si>
    <t>PCM-20251125-00001737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</si>
</sst>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8" totalsRowShown="0" headerRowDxfId="44" dataDxfId="43" headerRowBorderDxfId="41" tableBorderDxfId="42" totalsRowBorderDxfId="40">
  <autoFilter ref="A1:L3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1" headerRowBorderDxfId="9" tableBorderDxfId="10">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323.81324884259084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8705</v>
      </c>
      <c r="E3" s="148" t="s">
        <v>39024</v>
      </c>
      <c r="F3" s="131">
        <v>45986.712719907409</v>
      </c>
      <c r="G3" s="132">
        <f ca="1">IFERROR(NOW()-F3,"-")</f>
        <v>4.8954861107631586E-2</v>
      </c>
      <c r="H3" s="131">
        <v>45986.707812499997</v>
      </c>
      <c r="I3" s="129" t="str">
        <f>IFERROR(VLOOKUP(D3,DB!A:F,6,0),"")</f>
        <v>Power Cube</v>
      </c>
      <c r="J3" s="129" t="str">
        <f>IFERROR(VLOOKUP(D3,DB!A:G,7,0),"")</f>
        <v>No BB Design+Weak</v>
      </c>
      <c r="K3" s="133" t="s">
        <v>39025</v>
      </c>
      <c r="L3" s="134" t="str">
        <f>IFERROR(VLOOKUP(D3,DB!A:I,9,0),"")</f>
        <v>Latis</v>
      </c>
    </row>
    <row r="4" spans="1:15" ht="15" customHeight="1">
      <c r="A4" s="128"/>
      <c r="B4" s="129" t="str">
        <f>IFERROR(VLOOKUP(D4,DB!A:K,11,0),"")</f>
        <v/>
      </c>
      <c r="C4" s="129"/>
      <c r="D4" s="127"/>
      <c r="E4" s="130"/>
      <c r="F4" s="131"/>
      <c r="G4" s="132">
        <f ca="1">IFERROR(NOW()-F4,"-")</f>
        <v>45986.761674768517</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45986.761674768517</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45986.761674768517</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45986.761674768517</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45986.761674768517</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45986.761674768517</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45986.761674768517</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45986.761674768517</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45986.761674768517</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45986.761674768517</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45986.761674768517</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45986.761674768517</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45986.761674768517</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45986.761674768517</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45986.761674768517</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45986.761674768517</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45986.761674768517</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45986.761674768517</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45986.761674768517</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45986.761674768517</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45986.761674768517</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45986.761674768517</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45986.761674768517</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45986.761674768517</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45986.761674768517</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45986.761674768517</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45986.761674768517</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45986.761674768517</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45986.761674768517</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45986.761674768517</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45986.761674768517</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45986.761674768517</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45986.761674768517</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45986.761674768517</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45986.761674768517</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45986.761674768517</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45986.761674768517</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45986.761674768517</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45986.761674768517</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45986.761674768517</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45986.761674768517</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45986.761674768517</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45986.761674768517</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45986.761674768517</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45986.761674768517</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45986.761674768517</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45986.761674768517</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45986.761674768517</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45986.761674768517</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45986.761674768517</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45986.761674768517</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45986.761674768517</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45986.761674768517</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45986.761674768517</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45986.761674768517</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4: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161.7618368055555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17733</v>
      </c>
      <c r="E4" s="84" t="s">
        <v>39021</v>
      </c>
      <c r="F4" s="103">
        <v>45984.387418981481</v>
      </c>
      <c r="G4" s="104">
        <f ca="1">IFERROR(NOW()-F4,"-")</f>
        <v>2.3742557870355085</v>
      </c>
      <c r="H4" s="103">
        <v>45984.381168981483</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45986.761674768517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45986.761674768517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45986.761674768517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45986.761674768517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45986.761674768517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45986.761674768517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45986.761674768517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45986.761674768517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45986.761674768517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45986.761674768517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45986.761674768517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45986.761674768517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45986.761674768517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45986.761674768517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45986.761674768517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45986.761674768517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45986.761674768517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45986.761674768517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45986.761674768517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45986.761674768517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45986.761674768517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45986.761674768517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45986.761674768517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45986.761674768517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45986.761674768517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45986.761674768517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45986.761674768517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45986.761674768517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45986.761674768517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45986.761674768517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45986.761674768517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45986.761674768517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45986.761674768517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45986.761674768517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45986.761674768517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45986.761674768517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45986.761674768517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45986.761674768517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45986.761674768517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45986.761674768517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45986.761674768517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45986.761674768517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45986.761674768517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45986.761674768517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45986.761674768517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45986.761674768517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45986.761674768517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45986.761674768517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45986.761674768517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45986.761674768517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45986.761674768517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45986.761674768517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45986.761674768517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45986.761674768517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45986.761674768517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45986.761674768517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45986.761674768517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45986.761674768517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45986.761674768517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45986.761674768517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45986.761674768517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45986.761674768517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45986.761674768517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45986.761674768517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45986.761674768517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45986.761674768517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45986.761674768517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45986.761674768517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45986.761674768517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45986.761674768517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45986.761674768517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45986.761674768517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45986.761674768517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45986.761674768517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45986.761674768517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45986.761674768517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45986.761674768517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45986.761674768517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45986.761674768517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45986.761674768517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45986.761674768517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45986.761674768517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45986.761674768517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45986.761674768517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45986.761674768517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45986.761674768517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45986.761674768517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45986.761674768517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45986.761674768517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45986.761674768517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45986.761674768517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45986.761674768517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45986.761674768517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45986.761674768517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45986.761674768517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45986.761674768517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45986.761674768517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45986.761674768517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45986.761674768517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45986.761674768517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45986.761674768517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45986.761674768517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45986.761674768517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45986.761674768517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45986.761674768517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45986.761674768517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45986.761674768517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45986.761674768517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45986.761674768517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45986.761674768517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45986.761674768517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45986.761674768517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45986.761674768517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45986.761674768517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45986.761674768517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45986.761674768517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45986.761674768517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45986.761674768517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45986.761674768517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45986.761674768517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45986.761674768517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45986.761674768517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45986.761674768517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45986.761674768517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45986.761674768517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45986.761674768517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45986.761674768517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45986.761674768517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45986.761674768517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45986.761674768517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45986.761674768517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45986.761674768517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45986.761674768517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45986.761674768517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45986.761674768517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45986.761674768517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45986.761674768517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45986.761674768517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45986.761674768517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45986.761674768517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45986.761674768517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45986.761674768517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45986.761674768517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45986.761674768517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45986.761674768517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45986.761674768517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45986.761674768517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45986.761674768517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45986.761674768517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45986.761674768517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45986.761674768517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45986.761674768517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45986.761674768517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45986.761674768517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45986.761674768517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45986.761674768517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45986.761674768517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45986.761674768517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45986.761674768517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45986.761674768517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45986.761674768517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45986.761674768517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45986.761674768517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45986.761674768517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45986.761674768517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45986.761674768517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45986.761674768517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45986.761674768517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45986.761674768517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45986.761674768517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45986.761674768517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45986.761674768517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45986.761674768517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45986.761674768517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45986.761674768517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45986.761674768517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45986.761674768517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45986.761674768517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45986.761674768517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45986.761674768517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45986.761674768517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45986.761674768517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45986.761674768517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45986.761674768517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45986.761674768517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45986.761674768517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45986.761674768517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45986.761674768517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45986.761674768517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45986.761674768517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45986.761674768517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45986.761674768517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45986.761674768517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45986.761674768517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45986.761674768517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45986.761674768517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45986.761674768517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45986.761674768517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45986.761674768517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45986.761674768517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45986.761674768517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45986.761674768517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45986.761674768517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45986.761674768517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45986.761674768517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45986.761674768517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45986.761674768517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45986.761674768517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45986.761674768517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45986.761674768517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45986.761674768517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45986.761674768517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45986.761674768517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45986.761674768517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45986.761674768517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45986.761674768517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45986.761674768517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45986.761674768517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45986.761674768517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45986.761674768517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45986.761674768517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45986.761674768517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45986.761674768517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45986.761674768517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45986.761674768517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45986.761674768517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45986.761674768517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45986.761674768517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45986.761674768517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45986.761674768517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45986.761674768517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45986.761674768517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45986.761674768517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45986.761674768517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45986.761674768517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45986.761674768517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45986.761674768517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45986.761674768517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45986.761674768517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45986.761674768517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45986.761674768517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45986.761674768517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45986.761674768517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45986.761674768517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45986.761674768517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45986.761674768517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45986.761674768517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45986.761674768517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45986.761674768517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45986.761674768517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45986.761674768517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45986.761674768517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45986.761674768517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45986.761674768517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45986.761674768517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45986.761674768517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45986.761674768517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45986.761674768517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45986.761674768517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45986.761674768517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45986.761674768517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45986.761674768517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45986.761674768517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45986.761674768517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45986.761674768517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45986.761674768517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45986.761674768517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45986.761674768517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45986.761674768517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45986.761674768517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45986.761674768517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45986.761674768517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45986.761674768517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45986.761674768517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45986.761674768517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45986.761674768517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45986.761674768517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45986.761674768517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45986.761674768517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45986.761674768517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45986.761674768517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45986.761674768517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45986.761674768517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45986.761674768517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45986.761674768517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45986.761674768517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45986.761674768517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45986.761674768517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45986.761674768517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45986.761674768517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45986.761674768517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45986.761674768517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45986.761674768517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45986.761674768517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45986.761674768517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45986.761674768517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45986.761674768517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45986.761674768517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45986.761674768517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45986.761674768517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45986.761674768517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45986.761674768517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45986.761674768517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45986.761674768517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45986.761674768517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45986.761674768517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45986.761674768517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45986.761674768517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45986.761674768517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45986.761674768517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45986.761674768517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45986.761674768517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45986.761674768517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45986.761674768517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45986.761674768517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45986.761674768517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45986.761674768517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45986.761674768517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45986.761674768517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45986.761674768517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45986.761674768517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45986.761674768517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45986.761674768517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45986.761674768517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45986.761674768517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45986.761674768517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45986.761674768517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45986.761674768517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45986.761674768517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45986.761674768517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45986.761674768517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45986.761674768517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45986.761674768517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45986.761674768517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45986.761674768517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45986.761674768517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45986.761674768517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45986.761674768517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45986.761674768517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45986.761674768517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45986.761674768517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45986.761674768517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45986.761674768517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45986.761674768517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45986.761674768517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45986.761674768517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45986.761674768517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45986.761674768517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45986.761674768517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45986.761674768517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45986.761674768517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45986.761674768517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45986.761674768517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45986.761674768517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45986.761674768517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45986.761674768517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45986.761674768517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45986.761674768517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45986.761674768517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45986.761674768517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45986.761674768517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45986.761674768517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45986.761674768517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45986.761674768517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45986.761674768517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45986.761674768517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45986.761674768517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45986.761674768517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45986.761674768517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45986.761674768517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45986.761674768517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45986.761674768517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45986.761674768517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45986.761674768517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45986.761674768517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45986.761674768517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45986.761674768517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45986.761674768517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45986.761674768517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45986.761674768517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45986.761674768517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45986.761674768517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45986.761674768517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45986.761674768517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45986.761674768517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45986.761674768517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45986.761674768517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45986.761674768517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45986.761674768517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45986.761674768517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45986.761674768517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45986.761674768517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45986.761674768517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45986.761674768517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45986.761674768517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45986.761674768517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45986.761674768517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45986.761674768517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45986.761674768517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45986.761674768517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45986.761674768517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45986.761674768517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45986.761674768517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45986.761674768517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45986.761674768517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45986.761674768517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45986.761674768517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45986.761674768517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45986.761674768517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45986.761674768517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45986.761674768517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45986.761674768517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45986.761674768517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45986.761674768517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45986.761674768517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45986.761674768517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45986.761674768517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45986.761674768517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45986.761674768517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45986.761674768517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45986.761674768517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45986.761674768517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45986.761674768517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45986.761674768517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45986.761674768517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45986.761674768517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45986.761674768517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45986.761674768517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45986.761674768517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45986.761674768517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45986.761674768517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45986.761674768517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45986.761674768517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45986.761674768517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45986.761674768517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45986.761674768517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45986.761674768517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45986.761674768517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45986.761674768517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45986.761674768517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45986.761674768517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45986.761674768517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45986.761674768517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45986.761674768517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45986.761674768517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45986.761674768517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45986.761674768517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45986.761674768517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45986.761674768517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45986.761674768517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45986.761674768517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45986.761674768517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45986.761674768517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45986.761674768517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45986.761674768517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45986.761674768517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45986.761674768517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45986.761674768517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45986.761674768517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45986.761674768517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45986.761674768517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45986.761674768517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45986.761674768517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45986.761674768517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45986.761674768517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45986.761674768517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45986.761674768517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45986.761674768517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45986.761674768517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45986.761674768517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45986.761674768517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45986.761674768517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45986.761674768517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45986.761674768517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45986.761674768517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45986.761674768517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45986.761674768517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45986.761674768517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45986.761674768517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45986.761674768517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45986.761674768517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45986.761674768517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45986.761674768517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45986.761674768517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45986.761674768517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45986.761674768517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45986.761674768517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45986.761674768517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45986.761674768517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45986.761674768517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45986.761674768517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45986.761674768517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45986.761674768517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45986.761674768517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45986.761674768517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45986.761674768517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45986.761674768517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45986.761674768517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45986.761674768517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45986.761674768517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45986.761674768517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45986.761674768517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45986.761674768517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45986.761674768517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45986.761674768517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45986.761674768517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45986.761674768517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45986.761674768517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45986.761674768517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45986.761674768517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45986.761674768517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45986.761674768517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45986.761674768517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45986.761674768517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45986.761674768517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45986.761674768517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45986.761674768517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45986.761674768517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45986.761674768517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45986.761674768517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45986.761674768517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45986.761674768517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45986.761674768517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45986.761674768517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45986.761674768517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45986.761674768517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45986.761674768517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45986.761674768517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45986.761674768517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45986.761674768517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45986.761674768517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45986.761674768517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45986.761674768517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45986.761674768517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45986.761674768517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45986.761674768517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45986.761674768517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45986.761674768517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45986.761674768517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45986.761674768517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45986.761674768517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45986.761674768517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45986.761674768517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45986.761674768517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45986.761674768517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45986.761674768517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45986.761674768517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45986.761674768517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45986.761674768517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45986.761674768517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45986.761674768517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45986.761674768517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45986.761674768517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45986.761674768517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45986.761674768517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45986.761674768517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45986.761674768517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45986.761674768517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45986.761674768517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45986.761674768517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45986.761674768517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45986.761674768517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45986.761674768517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45986.761674768517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45986.761674768517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45986.761674768517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45986.761674768517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45986.761674768517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45986.761674768517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45986.761674768517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45986.761674768517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45986.761674768517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45986.761674768517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45986.761674768517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45986.761674768517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45986.761674768517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45986.761674768517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45986.761674768517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45986.761674768517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45986.761674768517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45986.761674768517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45986.761674768517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45986.761674768517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45986.761674768517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45986.761674768517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45986.761674768517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45986.761674768517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45986.761674768517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45986.761674768517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45986.761674768517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45986.761674768517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45986.761674768517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45986.761674768517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45986.761674768517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45986.761674768517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45986.761674768517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45986.761674768517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45986.761674768517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45986.761674768517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45986.761674768517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45986.761674768517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45986.761674768517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45986.761674768517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45986.761674768517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45986.761674768517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45986.761674768517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45986.761674768517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45986.761674768517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45986.761674768517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45986.761674768517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45986.761674768517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45986.761674768517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45986.761674768517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45986.761674768517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45986.761674768517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45986.761674768517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45986.761674768517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45986.761674768517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45986.761674768517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45986.761674768517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45986.761674768517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45986.761674768517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45986.761674768517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45986.761674768517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45986.761674768517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45986.761674768517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45986.761674768517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45986.761674768517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45986.761674768517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45986.761674768517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45986.761674768517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45986.761674768517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45986.761674768517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45986.761674768517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45986.761674768517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45986.761674768517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45986.761674768517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45986.761674768517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45986.761674768517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45986.761674768517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45986.761674768517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45986.761674768517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45986.761674768517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45986.761674768517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45986.761674768517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45986.761674768517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45986.761674768517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45986.761674768517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45986.761674768517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45986.761674768517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45986.761674768517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45986.761674768517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45986.761674768517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45986.761674768517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45986.761674768517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45986.761674768517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45986.761674768517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45986.761674768517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45986.761674768517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45986.761674768517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45986.761674768517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45986.761674768517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45986.761674768517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45986.761674768517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45986.761674768517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45986.761674768517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45986.761674768517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45986.761674768517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45986.761674768517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45986.761674768517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45986.761674768517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45986.761674768517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45986.761674768517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45986.761674768517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45986.761674768517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45986.761674768517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45986.761674768517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45986.761674768517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45986.761674768517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45986.761674768517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45986.761674768517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45986.761674768517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45986.761674768517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45986.761674768517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45986.761674768517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45986.761674768517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45986.761674768517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45986.761674768517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45986.761674768517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45986.761674768517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45986.761674768517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45986.761674768517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45986.761674768517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45986.761674768517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45986.761674768517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45986.761674768517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45986.761674768517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45986.761674768517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45986.761674768517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45986.761674768517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45986.761674768517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45986.761674768517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45986.761674768517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45986.761674768517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45986.761674768517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45986.761674768517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45986.761674768517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45986.761674768517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45986.761674768517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45986.761674768517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45986.761674768517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45986.761674768517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45986.761674768517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45986.761674768517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45986.761674768517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45986.761674768517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45986.761674768517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45986.761674768517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45986.761674768517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45986.761674768517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45986.761674768517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45986.761674768517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45986.761674768517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45986.761674768517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45986.761674768517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45986.761674768517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45986.761674768517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45986.761674768517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45986.761674768517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45986.761674768517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45986.761674768517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45986.761674768517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45986.761674768517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45986.761674768517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45986.761674768517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45986.761674768517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45986.761674768517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45986.761674768517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45986.761674768517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45986.761674768517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45986.761674768517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45986.761674768517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45986.761674768517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45986.761674768517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45986.761674768517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45986.761674768517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45986.761674768517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45986.761674768517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45986.761674768517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45986.761674768517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45986.761674768517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45986.761674768517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45986.761674768517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45986.761674768517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45986.761674768517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45986.761674768517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45986.761674768517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45986.761674768517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45986.761674768517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45986.761674768517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45986.761674768517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45986.761674768517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45986.761674768517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45986.761674768517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45986.761674768517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45986.761674768517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45986.761674768517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45986.761674768517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45986.761674768517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45986.761674768517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45986.761674768517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45986.761674768517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45986.761674768517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45986.761674768517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45986.761674768517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45986.761674768517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45986.761674768517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45986.761674768517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45986.761674768517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45986.761674768517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45986.761674768517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45986.761674768517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45986.761674768517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45986.761674768517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45986.761674768517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45986.761674768517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45986.761674768517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45986.761674768517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45986.761674768517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45986.761674768517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45986.761674768517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45986.761674768517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45986.761674768517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45986.761674768517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45986.761674768517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45986.761674768517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45986.761674768517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45986.761674768517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45986.761674768517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45986.761674768517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45986.761674768517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45986.761674768517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45986.761674768517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45986.761674768517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45986.761674768517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45986.761674768517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45986.761674768517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45986.761674768517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45986.761674768517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45986.761674768517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45986.761674768517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45986.761674768517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45986.761674768517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45986.761674768517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45986.761674768517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45986.761674768517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45986.761674768517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45986.761674768517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45986.761674768517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45986.761674768517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45986.761674768517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45986.761674768517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45986.761674768517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45986.761674768517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45986.761674768517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45986.761674768517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45986.761674768517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45986.761674768517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45986.761674768517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45986.761674768517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45986.761674768517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45986.761674768517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45986.761674768517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45986.761674768517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45986.761674768517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45986.761674768517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45986.761674768517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45986.761674768517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45986.761674768517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45986.761674768517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45986.761674768517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45986.761674768517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45986.761674768517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45986.761674768517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45986.761674768517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45986.761674768517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45986.761674768517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45986.761674768517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45986.761674768517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45986.761674768517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45986.761674768517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45986.761674768517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45986.761674768517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45986.761674768517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45986.761674768517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45986.761674768517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45986.761674768517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45986.761674768517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45986.761674768517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45986.761674768517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45986.761674768517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45986.761674768517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45986.761674768517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45986.761674768517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45986.761674768517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45986.761674768517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45986.761674768517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45986.761674768517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45986.761674768517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45986.761674768517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45986.761674768517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45986.761674768517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45986.761674768517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45986.761674768517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45986.761674768517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45986.761674768517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45986.761674768517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45986.761674768517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45986.761674768517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45986.761674768517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45986.761674768517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45986.761674768517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45986.761674768517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45986.761674768517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45986.761674768517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45986.761674768517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45986.761674768517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45986.761674768517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45986.761674768517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45986.761674768517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45986.761674768517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45986.761674768517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45986.761674768517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45986.761674768517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45986.761674768517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45986.761674768517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45986.761674768517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45986.761674768517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45986.761674768517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45986.761674768517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45986.761674768517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45986.761674768517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45986.761674768517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45986.761674768517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45986.761674768517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45986.761674768517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45986.761674768517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45986.761674768517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45986.761674768517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45986.761674768517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45986.761674768517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45986.761674768517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45986.761674768517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45986.761674768517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45986.761674768517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45986.761674768517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45986.761674768517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45986.761674768517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45986.761674768517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45986.761674768517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45986.761674768517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45986.761674768517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45986.761674768517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45986.761674768517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45986.761674768517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45986.761674768517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45986.761674768517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45986.761674768517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45986.761674768517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45986.761674768517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45986.761674768517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45986.761674768517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45986.761674768517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45986.761674768517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45986.761674768517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45986.761674768517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45986.761674768517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45986.761674768517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45986.761674768517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45986.761674768517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45986.761674768517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45986.761674768517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45986.761674768517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45986.761674768517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45986.761674768517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45986.761674768517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45986.761674768517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45986.761674768517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45986.761674768517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45986.761674768517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45986.761674768517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45986.761674768517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45986.761674768517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45986.761674768517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45986.761674768517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45986.761674768517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45986.761674768517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45986.761674768517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45986.761674768517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45986.761674768517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45986.761674768517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45986.761674768517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45986.761674768517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45986.761674768517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45986.761674768517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45986.761674768517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45986.761674768517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45986.761674768517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45986.761674768517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45986.761674768517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45986.761674768517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45986.761674768517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45986.761674768517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45986.761674768517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45986.761674768517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45986.761674768517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45986.761674768517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45986.761674768517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45986.761674768517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45986.761674768517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45986.761674768517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45986.761674768517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45986.761674768517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45986.761674768517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45986.761674768517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45986.761674768517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45986.761674768517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45986.761674768517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45986.761674768517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45986.761674768517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45986.761674768517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45986.761674768517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45986.761674768517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45986.761674768517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45986.761674768517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45986.761674768517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45986.761674768517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45986.761674768517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45986.761674768517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45986.761674768517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45986.761674768517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45986.761674768517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45986.761674768517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45986.761674768517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45986.761674768517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45986.761674768517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45986.761674768517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45986.761674768517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45986.761674768517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45986.761674768517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45986.761674768517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45986.761674768517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45986.761674768517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45986.761674768517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45986.761674768517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45986.761674768517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45986.761674768517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45986.761674768517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45986.761674768517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45986.761674768517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45986.761674768517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45986.761674768517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45986.761674768517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45986.761674768517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45986.761674768517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45986.761674768517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45986.761674768517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45986.761674768517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45986.761674768517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45986.761674768517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45986.761674768517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45986.761674768517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45986.761674768517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45986.761674768517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45986.761674768517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45986.761674768517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45986.761674768517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45986.761674768517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45986.761674768517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45986.761674768517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45986.761674768517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45986.761674768517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45986.761674768517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45986.761674768517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45986.761674768517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45986.761674768517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45986.761674768517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45986.761674768517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45986.761674768517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45986.761674768517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45986.761674768517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45986.761674768517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45986.761674768517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45986.761674768517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45986.761674768517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45986.761674768517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45986.761674768517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45986.761674768517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45986.761674768517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45986.761674768517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45986.761674768517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45986.761674768517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45986.761674768517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45986.761674768517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45986.761674768517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8"/>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283.28095717592078</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30205</v>
      </c>
      <c r="E3" s="94" t="s">
        <v>39021</v>
      </c>
      <c r="F3" s="95">
        <v>45986.704733796294</v>
      </c>
      <c r="G3" s="96">
        <f t="shared" ref="G3:G46" ca="1" si="0">IFERROR(NOW()-F3,"")</f>
        <v>5.6940972222946584E-2</v>
      </c>
      <c r="H3" s="95">
        <v>45986.698564814818</v>
      </c>
      <c r="I3" s="113" t="str">
        <f>IFERROR(VLOOKUP(D3,DB!A:F,6,0),"")</f>
        <v>SCECO</v>
      </c>
      <c r="J3" s="113" t="str">
        <f>IFERROR(VLOOKUP(D3,DB!A:G,7,0),"")</f>
        <v>Dead</v>
      </c>
      <c r="K3" s="97" t="s">
        <v>39113</v>
      </c>
      <c r="L3" s="91" t="str">
        <f>IFERROR(VLOOKUP(D3,DB!A:I,9,0),"")</f>
        <v>Latis</v>
      </c>
    </row>
    <row r="4" spans="1:16" ht="15" customHeight="1">
      <c r="A4" s="113"/>
      <c r="B4" s="113" t="str">
        <f>IFERROR(VLOOKUP(D4,DB!A:K,11,0),"")</f>
        <v/>
      </c>
      <c r="C4" s="93"/>
      <c r="D4" s="91"/>
      <c r="E4" s="94"/>
      <c r="F4" s="95"/>
      <c r="G4" s="96">
        <f t="shared" ca="1" si="0"/>
        <v>45986.761674768517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45986.761674768517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45986.761674768517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45986.761674768517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45986.761674768517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45986.761674768517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45986.761674768517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45986.761674768517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45986.761674768517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45986.761674768517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45986.761674768517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45986.761674768517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45986.761674768517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45986.761674768517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45986.761674768517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45986.761674768517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45986.761674768517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45986.761674768517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45986.761674768517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45986.761674768517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45986.761674768517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45986.761674768517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45986.761674768517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45986.761674768517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45986.761674768517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45986.761674768517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45986.761674768517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45986.761674768517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45986.761674768517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45986.761674768517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45986.761674768517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45986.761674768517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45986.761674768517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45986.761674768517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45986.761674768517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45986.761674768517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45986.761674768517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45986.761674768517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45986.761674768517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45986.761674768517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45986.761674768517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45986.761674768517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45986.761674768517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45986.761674768517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45986.761674768517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45986.761674768517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45986.761674768517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45986.761674768517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45986.761674768517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45986.761674768517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45986.761674768517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45986.761674768517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45986.761674768517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45986.761674768517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45986.761674768517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45986.761674768517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45986.761674768517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45986.761674768517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45986.761674768517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45986.761674768517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45986.761674768517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45986.761674768517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45986.761674768517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45986.761674768517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45986.761674768517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45986.761674768517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45986.761674768517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45986.761674768517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45986.761674768517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45986.761674768517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45986.761674768517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45986.761674768517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45986.761674768517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45986.761674768517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45986.761674768517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45986.761674768517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45986.761674768517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45986.761674768517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45986.761674768517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45986.761674768517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45986.761674768517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45986.761674768517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45986.761674768517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45986.761674768517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45986.761674768517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45986.761674768517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45986.761674768517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45986.761674768517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45986.761674768517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45986.761674768517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45986.761674768517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45986.761674768517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45986.761674768517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45986.761674768517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45986.761674768517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45986.761674768517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45986.761674768517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45986.761674768517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45986.761674768517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45986.761674768517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45986.761674768517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45986.761674768517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45986.761674768517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45986.761674768517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45986.761674768517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45986.761674768517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45986.761674768517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45986.761674768517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45986.761674768517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45986.761674768517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45986.761674768517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45986.761674768517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45986.761674768517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45986.761674768517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45986.761674768517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45986.761674768517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45986.761674768517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45986.761674768517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45986.761674768517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45986.761674768517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45986.761674768517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45986.761674768517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45986.761674768517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45986.761674768517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45986.761674768517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45986.761674768517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45986.761674768517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45986.761674768517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45986.761674768517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45986.761674768517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45986.761674768517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45986.761674768517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45986.761674768517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45986.761674768517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45986.761674768517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45986.761674768517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45986.761674768517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45986.761674768517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45986.761674768517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45986.761674768517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45986.761674768517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45986.761674768517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45986.761674768517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45986.761674768517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45986.761674768517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45986.761674768517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45986.761674768517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45986.761674768517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45986.761674768517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45986.761674768517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45986.761674768517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45986.761674768517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45986.761674768517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45986.761674768517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45986.761674768517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45986.761674768517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45986.761674768517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45986.761674768517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45986.761674768517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45986.761674768517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45986.761674768517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45986.761674768517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45986.761674768517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45986.761674768517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45986.761674768517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45986.761674768517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45986.761674768517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45986.761674768517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45986.761674768517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45986.761674768517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45986.761674768517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45986.761674768517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45986.761674768517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45986.761674768517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45986.761674768517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45986.761674768517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45986.761674768517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45986.761674768517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45986.761674768517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45986.761674768517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45986.761674768517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45986.761674768517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45986.761674768517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45986.761674768517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45986.761674768517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45986.761674768517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45986.761674768517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45986.761674768517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45986.761674768517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45986.761674768517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45986.761674768517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45986.761674768517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45986.761674768517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45986.761674768517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45986.761674768517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45986.761674768517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45986.761674768517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45986.761674768517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45986.761674768517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45986.761674768517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45986.761674768517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45986.761674768517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45986.761674768517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45986.761674768517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45986.761674768517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45986.761674768517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45986.761674768517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45986.761674768517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45986.761674768517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45986.761674768517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45986.761674768517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45986.761674768517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45986.761674768517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45986.761674768517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45986.761674768517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45986.761674768517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45986.761674768517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45986.761674768517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45986.761674768517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45986.761674768517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45986.761674768517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45986.761674768517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45986.761674768517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45986.761674768517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45986.761674768517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45986.761674768517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45986.761674768517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45986.761674768517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45986.761674768517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45986.761674768517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45986.761674768517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45986.761674768517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45986.761674768517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45986.761674768517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45986.761674768517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45986.761674768517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45986.761674768517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45986.761674768517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45986.761674768517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45986.761674768517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45986.761674768517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45986.761674768517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45986.761674768517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45986.761674768517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45986.761674768517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45986.761674768517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45986.761674768517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45986.761674768517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45986.761674768517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45986.761674768517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45986.761674768517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45986.761674768517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45986.761674768517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45986.761674768517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45986.761674768517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45986.761674768517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45986.761674768517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45986.761674768517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45986.761674768517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45986.761674768517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45986.761674768517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45986.761674768517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45986.761674768517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45986.761674768517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45986.761674768517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45986.761674768517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45986.761674768517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45986.761674768517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45986.761674768517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45986.761674768517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45986.761674768517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45986.761674768517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45986.761674768517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45986.761674768517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45986.761674768517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45986.761674768517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45986.761674768517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45986.761674768517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45986.761674768517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45986.761674768517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45986.761674768517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45986.761674768517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45986.761674768517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45986.761674768517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45986.761674768517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45986.761674768517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45986.761674768517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45986.761674768517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45986.761674768517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45986.761674768517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45986.761674768517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45986.761674768517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45986.761674768517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45986.761674768517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45986.761674768517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45986.761674768517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45986.761674768517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45986.761674768517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45986.761674768517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48" ca="1" si="5">IFERROR(NOW()-F303,"")</f>
        <v>45986.761674768517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45986.761674768517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45986.761674768517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45986.761674768517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45986.761674768517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45986.761674768517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45986.761674768517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45986.761674768517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45986.761674768517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45986.761674768517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45986.761674768517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45986.761674768517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45986.761674768517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45986.761674768517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45986.761674768517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45986.761674768517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45986.761674768517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45986.761674768517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45986.761674768517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45986.761674768517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45986.761674768517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45986.761674768517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45986.761674768517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45986.761674768517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45986.761674768517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45986.761674768517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45986.761674768517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45986.761674768517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45986.761674768517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45986.761674768517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45986.761674768517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45986.761674768517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45986.761674768517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45986.761674768517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45986.761674768517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45986.761674768517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45986.761674768517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45986.761674768517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45986.761674768517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45986.761674768517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45986.761674768517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45986.761674768517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45986.761674768517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45986.761674768517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45986.761674768517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45986.761674768517</v>
      </c>
      <c r="H348" s="95"/>
      <c r="I348" s="113" t="str">
        <f>IFERROR(VLOOKUP(D348,DB!A:F,6,0),"")</f>
        <v/>
      </c>
      <c r="J348" s="113" t="str">
        <f>IFERROR(VLOOKUP(D348,DB!A:G,7,0),"")</f>
        <v/>
      </c>
      <c r="K348" s="97"/>
      <c r="L348" s="91" t="str">
        <f>IFERROR(VLOOKUP(D348,DB!A:I,9,0),"")</f>
        <v/>
      </c>
    </row>
  </sheetData>
  <dataValidations count="2">
    <dataValidation allowBlank="1" showInputMessage="1" showErrorMessage="1" sqref="E1" xr:uid="{A4F81451-56CC-4543-9497-104C4E44EE4B}"/>
    <dataValidation type="list" allowBlank="1" showInputMessage="1" showErrorMessage="1" sqref="E2:E3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94.929614583328657</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39103</v>
      </c>
      <c r="F3" s="38">
        <v>45926.188877314817</v>
      </c>
      <c r="G3" s="108">
        <f t="shared" ref="G3" ca="1" si="0">IFERROR(NOW()-F3,"")</f>
        <v>60.572797453700332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39103</v>
      </c>
      <c r="F4" s="110">
        <v>45948.661111111112</v>
      </c>
      <c r="G4" s="111">
        <f t="shared" ref="G4" ca="1" si="1">IFERROR(NOW()-F4,"")</f>
        <v>38.100563657404564</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5.3883761574033997</v>
      </c>
      <c r="H5" s="122">
        <v>45981.360798611109</v>
      </c>
      <c r="I5" s="109" t="str">
        <f>IFERROR(VLOOKUP(D5,DB!A:F,6,0),"")</f>
        <v>SCECO</v>
      </c>
      <c r="J5" s="109" t="str">
        <f>IFERROR(VLOOKUP(D5,DB!A:G,7,0),"")</f>
        <v>Dead</v>
      </c>
      <c r="K5" s="109" t="s">
        <v>39121</v>
      </c>
      <c r="L5" s="109" t="str">
        <f>IFERROR(VLOOKUP(D5,DB!A:I,9,0),"")</f>
        <v>Latis</v>
      </c>
    </row>
    <row r="6" spans="1:13">
      <c r="A6" s="109"/>
      <c r="B6" s="109" t="str">
        <f>IFERROR(VLOOKUP(D6,DB!A:K,11,0),"")</f>
        <v/>
      </c>
      <c r="C6" s="109"/>
      <c r="D6"/>
      <c r="E6" s="109"/>
      <c r="F6" s="109"/>
      <c r="G6" s="111">
        <f ca="1">IFERROR(NOW()-F6,"")</f>
        <v>45986.761674768517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45986.761674768517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45986.761674768517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45986.761674768517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45986.761674768517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45986.761674768517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45986.761674768517</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45986.761674768517</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45986.761674768517</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45986.761674768517</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45986.761674768517</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45986.761674768517</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45986.761674768517</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45986.761674768517</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45986.761674768517</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45986.761674768517</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45986.761674768517</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45986.761674768517</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45986.761674768517</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45986.761674768517</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45986.761674768517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45986.761674768517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45986.761674768517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45986.761674768517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45986.761674768517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45986.761674768517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45986.761674768517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45986.761674768517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45986.761674768517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45986.761674768517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45986.761674768517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45986.761674768517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45986.761674768517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45986.761674768517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45986.761674768517</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K10" sqref="K10"/>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39122</v>
      </c>
      <c r="B2" s="137" t="s">
        <v>5398</v>
      </c>
      <c r="C2" s="138">
        <v>3</v>
      </c>
      <c r="D2" s="137" t="s">
        <v>36903</v>
      </c>
      <c r="E2" s="109" t="s">
        <v>39021</v>
      </c>
      <c r="F2" s="139"/>
      <c r="G2" s="75">
        <f ca="1">IFERROR(NOW()-F2,"-")</f>
        <v>45986.761674768517</v>
      </c>
      <c r="H2" s="139"/>
      <c r="I2" s="137" t="str">
        <f>IFERROR(VLOOKUP(D2,DB!A:F,6,0),"")</f>
        <v>SCECO</v>
      </c>
      <c r="J2" s="137" t="str">
        <f>IFERROR(VLOOKUP(D2,DB!A:G,7,0),"")</f>
        <v xml:space="preserve">Weak </v>
      </c>
      <c r="K2" s="140" t="s">
        <v>39123</v>
      </c>
      <c r="L2" s="141" t="str">
        <f>IFERROR(VLOOKUP(D2,DB!A:I,9,0),"")</f>
        <v>Latis</v>
      </c>
    </row>
    <row r="3" spans="1:16382" ht="31.5" customHeight="1">
      <c r="A3" s="136" t="s">
        <v>39124</v>
      </c>
      <c r="B3" s="137" t="s">
        <v>5398</v>
      </c>
      <c r="C3" s="138">
        <v>1</v>
      </c>
      <c r="D3" s="137" t="s">
        <v>38579</v>
      </c>
      <c r="E3" s="109" t="s">
        <v>39021</v>
      </c>
      <c r="F3" s="139">
        <v>45986.750856481478</v>
      </c>
      <c r="G3" s="75">
        <f ca="1">IFERROR(NOW()-F3,"-")</f>
        <v>1.0818287039001007E-2</v>
      </c>
      <c r="H3" s="139">
        <v>45986.745023148149</v>
      </c>
      <c r="I3" s="137"/>
      <c r="J3" s="137" t="str">
        <f>IFERROR(VLOOKUP(D3,DB!A:G,7,0),"")</f>
        <v>Good</v>
      </c>
      <c r="K3" s="140" t="s">
        <v>39123</v>
      </c>
      <c r="L3" s="141" t="str">
        <f>IFERROR(VLOOKUP(D3,DB!A:I,9,0),"")</f>
        <v>Latis</v>
      </c>
    </row>
    <row r="4" spans="1:16382" ht="31.5" customHeight="1">
      <c r="A4"/>
      <c r="B4"/>
      <c r="C4" s="138"/>
      <c r="D4" s="137"/>
      <c r="E4" s="109"/>
      <c r="F4" s="152"/>
      <c r="G4" s="75">
        <f ca="1">IFERROR(NOW()-F4,"-")</f>
        <v>45986.761674768517</v>
      </c>
      <c r="H4"/>
      <c r="I4"/>
      <c r="J4" s="153" t="str">
        <f>IFERROR(VLOOKUP(D4,DB!A:G,7,0),"")</f>
        <v/>
      </c>
      <c r="K4" s="140"/>
      <c r="L4" s="154" t="str">
        <f>IFERROR(VLOOKUP(D4,DB!A:I,9,0),"")</f>
        <v/>
      </c>
    </row>
    <row r="5" spans="1:16382" ht="31.5" customHeight="1">
      <c r="A5" s="136"/>
      <c r="B5" s="137" t="str">
        <f>IFERROR(VLOOKUP(D5,DB!A:K,11,0),"")</f>
        <v/>
      </c>
      <c r="C5" s="138"/>
      <c r="D5" s="137"/>
      <c r="E5" s="109"/>
      <c r="F5" s="139"/>
      <c r="G5" s="75">
        <f ca="1">IFERROR(NOW()-F5,"-")</f>
        <v>45986.761674768517</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45986.761674768517</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45986.761674768517</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45986.761674768517</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45986.761674768517</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45986.761674768517</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45986.761674768517</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45986.761674768517</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45986.761674768517</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45986.761674768517</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5"/>
      <c r="E15" s="109"/>
      <c r="F15" s="139"/>
      <c r="G15" s="75">
        <f ca="1">IFERROR(NOW()-F15,"-")</f>
        <v>45986.761674768517</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45986.761674768517</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45986.761674768517</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45986.761674768517</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45986.761674768517</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45986.761674768517</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45986.761674768517</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45986.761674768517</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45986.761674768517</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45986.761674768517</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45986.761674768517</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45986.761674768517</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45986.761674768517</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45986.761674768517</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45986.761674768517</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45986.761674768517</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45986.761674768517</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45986.761674768517</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45986.761674768517</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45986.761674768517</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45986.761674768517</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45986.761674768517</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45986.761674768517</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45986.761674768517</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45986.761674768517</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45986.761674768517</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45986.761674768517</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2025-11-25T15:17:06Z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