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222" documentId="120_S{2AC9BD13-BADA-5192-A53E-5A8FF88502F6}" xr6:coauthVersionLast="47" xr6:coauthVersionMax="47" xr10:uidLastSave="{1C28DB7E-A830-4D76-89AA-E709E817A802}"/>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I3" i="1"/>
  <c r="L54" i="4"/>
  <c r="L55" i="4"/>
  <c r="L56" i="4"/>
  <c r="L57" i="4"/>
  <c r="J54" i="4"/>
  <c r="J55" i="4"/>
  <c r="J56" i="4"/>
  <c r="J57" i="4"/>
  <c r="I54" i="4"/>
  <c r="I55" i="4"/>
  <c r="I56" i="4"/>
  <c r="I57" i="4"/>
  <c r="B54" i="4"/>
  <c r="B55" i="4"/>
  <c r="B56" i="4"/>
  <c r="B5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L51" i="4"/>
  <c r="L52" i="4"/>
  <c r="L53" i="4"/>
  <c r="J51" i="4"/>
  <c r="J52" i="4"/>
  <c r="J53" i="4"/>
  <c r="I51" i="4"/>
  <c r="I52" i="4"/>
  <c r="I53" i="4"/>
  <c r="B51" i="4"/>
  <c r="B52" i="4"/>
  <c r="B53" i="4"/>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6" i="9"/>
  <c r="B7" i="9"/>
  <c r="B8" i="9"/>
  <c r="B9" i="9"/>
  <c r="B10" i="9"/>
  <c r="B11" i="9"/>
  <c r="B12" i="9"/>
  <c r="B13" i="9"/>
  <c r="B14" i="9"/>
  <c r="B15" i="9"/>
  <c r="B16" i="9"/>
  <c r="B17" i="9"/>
  <c r="B18" i="9"/>
  <c r="B19" i="9"/>
  <c r="B20" i="9"/>
  <c r="B21" i="9"/>
  <c r="B22" i="9"/>
  <c r="B23" i="9"/>
  <c r="B24" i="9"/>
  <c r="B25" i="9"/>
  <c r="G6" i="9"/>
  <c r="G7" i="9"/>
  <c r="G8" i="9"/>
  <c r="G9" i="9"/>
  <c r="G10" i="9"/>
  <c r="G11" i="9"/>
  <c r="G12" i="9"/>
  <c r="G13" i="9"/>
  <c r="G14" i="9"/>
  <c r="G15" i="9"/>
  <c r="G16" i="9"/>
  <c r="G17" i="9"/>
  <c r="G18" i="9"/>
  <c r="G19" i="9"/>
  <c r="G20" i="9"/>
  <c r="G21" i="9"/>
  <c r="G22" i="9"/>
  <c r="G23" i="9"/>
  <c r="G24" i="9"/>
  <c r="G25" i="9"/>
  <c r="I6" i="9"/>
  <c r="I7" i="9"/>
  <c r="I8" i="9"/>
  <c r="I9" i="9"/>
  <c r="I10" i="9"/>
  <c r="I11" i="9"/>
  <c r="I12" i="9"/>
  <c r="I13" i="9"/>
  <c r="I14" i="9"/>
  <c r="I15" i="9"/>
  <c r="I16" i="9"/>
  <c r="I17" i="9"/>
  <c r="I18" i="9"/>
  <c r="I19" i="9"/>
  <c r="I20" i="9"/>
  <c r="I21" i="9"/>
  <c r="I22" i="9"/>
  <c r="I23" i="9"/>
  <c r="I24" i="9"/>
  <c r="I25" i="9"/>
  <c r="L6" i="9"/>
  <c r="L7" i="9"/>
  <c r="L8" i="9"/>
  <c r="L9" i="9"/>
  <c r="L10" i="9"/>
  <c r="L11" i="9"/>
  <c r="L12" i="9"/>
  <c r="L13" i="9"/>
  <c r="L14" i="9"/>
  <c r="L15" i="9"/>
  <c r="L16" i="9"/>
  <c r="L17" i="9"/>
  <c r="L18" i="9"/>
  <c r="L19" i="9"/>
  <c r="L20" i="9"/>
  <c r="L21" i="9"/>
  <c r="L22" i="9"/>
  <c r="L23" i="9"/>
  <c r="L24" i="9"/>
  <c r="L25" i="9"/>
  <c r="J6" i="9"/>
  <c r="J7" i="9"/>
  <c r="J8" i="9"/>
  <c r="J9" i="9"/>
  <c r="J10" i="9"/>
  <c r="J11" i="9"/>
  <c r="J12" i="9"/>
  <c r="J13" i="9"/>
  <c r="J14" i="9"/>
  <c r="J15" i="9"/>
  <c r="J16" i="9"/>
  <c r="J17" i="9"/>
  <c r="J18" i="9"/>
  <c r="J19" i="9"/>
  <c r="J20" i="9"/>
  <c r="J21" i="9"/>
  <c r="J22" i="9"/>
  <c r="J23" i="9"/>
  <c r="J24" i="9"/>
  <c r="J25" i="9"/>
  <c r="L2" i="9"/>
  <c r="L3" i="9"/>
  <c r="L4" i="9"/>
  <c r="L5" i="9"/>
  <c r="J2" i="9"/>
  <c r="J3" i="9"/>
  <c r="J4" i="9"/>
  <c r="J5" i="9"/>
  <c r="I2" i="9"/>
  <c r="I3" i="9"/>
  <c r="I4" i="9"/>
  <c r="I5" i="9"/>
  <c r="B2" i="9"/>
  <c r="B3" i="9"/>
  <c r="B4" i="9"/>
  <c r="B5" i="9"/>
  <c r="G2" i="9"/>
  <c r="G3" i="9"/>
  <c r="G4" i="9"/>
  <c r="G5"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<sst xmlns="http://schemas.openxmlformats.org/spreadsheetml/2006/main" count="180277" uniqueCount="39121">
  <si>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</si>
  <si>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</si>
  <si>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</si>
  <si>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</si>
  <si>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</si>
  <si>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</si>
  <si>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</si>
  <si>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</si>
  <si>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</si>
  <si>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</si>
  <si>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</si>
  <si>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</si>
  <si>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</si>
  <si>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</si>
  <si>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</si>
  <si>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</si>
  <si>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</si>
  <si>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</si>
  <si>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</si>
  <si>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</si>
  <si>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</si>
  <si>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</si>
  <si>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</si>
  <si>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</si>
  <si>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</si>
  <si>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</si>
  <si>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</si>
  <si>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</si>
  <si>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</si>
  <si>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</si>
  <si>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</si>
  <si>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</si>
  <si>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</si>
  <si>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</si>
  <si>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</si>
  <si>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</si>
  <si>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</si>
  <si>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</si>
  <si>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</si>
  <si>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</si>
  <si>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</si>
  <si>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</si>
  <si>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</si>
  <si>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</si>
  <si>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</si>
  <si>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</si>
  <si>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</si>
  <si>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</si>
  <si>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</si>
  <si>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</si>
  <si>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</si>
  <si>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</si>
  <si>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</si>
  <si>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</si>
  <si>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</si>
  <si>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</si>
  <si>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</si>
  <si>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</si>
  <si>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</si>
  <si>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</si>
  <si>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</si>
  <si>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</si>
  <si>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</si>
  <si>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</si>
  <si>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</si>
  <si>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</si>
  <si>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</si>
  <si>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</si>
  <si>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</si>
  <si>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</si>
  <si>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</si>
  <si>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</si>
  <si>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</si>
  <si>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</si>
  <si>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</si>
  <si>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</si>
  <si>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</si>
  <si>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</si>
  <si>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</si>
  <si>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</si>
  <si>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</si>
  <si>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</si>
  <si>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</si>
  <si>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</si>
  <si>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</si>
  <si>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</si>
  <si>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</si>
  <si>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</si>
  <si>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</si>
  <si>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</si>
  <si>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</si>
  <si>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</si>
  <si>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</si>
  <si>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</si>
  <si>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</si>
  <si>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</si>
  <si>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</si>
  <si>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</si>
  <si>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</si>
  <si>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</si>
  <si>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</si>
  <si>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</si>
  <si>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</si>
  <si>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</si>
  <si>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</si>
  <si>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</si>
  <si>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</si>
  <si>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</si>
  <si>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</si>
  <si>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</si>
  <si>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</si>
  <si>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</si>
  <si>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</si>
  <si>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</si>
  <si>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</si>
  <si>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</si>
  <si>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</si>
  <si>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</si>
  <si>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</si>
  <si>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</si>
  <si>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</si>
  <si>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</si>
  <si>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</si>
  <si>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</si>
  <si>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</si>
  <si>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</si>
  <si>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</si>
  <si>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</si>
  <si>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</si>
  <si>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</si>
  <si>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</si>
  <si>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</si>
  <si>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</si>
  <si>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</si>
  <si>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</si>
  <si>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</si>
  <si>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</si>
  <si>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</si>
  <si>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</si>
  <si>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</si>
  <si>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</si>
  <si>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</si>
  <si>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</si>
  <si>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</si>
  <si>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</si>
  <si>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</si>
  <si>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</si>
  <si>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</si>
  <si>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</si>
  <si>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</si>
  <si>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</si>
  <si>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</si>
  <si>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</si>
  <si>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</si>
  <si>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</si>
  <si>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</si>
  <si>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</si>
  <si>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</si>
  <si>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</si>
  <si>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</si>
  <si>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</si>
  <si>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</si>
  <si>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</si>
  <si>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</si>
  <si>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</si>
  <si>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</si>
  <si>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</si>
  <si>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</si>
  <si>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</si>
  <si>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</si>
  <si>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</si>
  <si>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</si>
  <si>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</si>
  <si>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</si>
  <si>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</si>
  <si>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</si>
  <si>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</si>
  <si>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</si>
  <si>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</si>
  <si>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</si>
  <si>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</si>
  <si>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</si>
  <si>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</si>
  <si>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</si>
  <si>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</si>
  <si>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</si>
  <si>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</si>
  <si>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</si>
  <si>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</si>
  <si>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</si>
  <si>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</si>
  <si>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</si>
  <si>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</si>
  <si>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</si>
  <si>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</si>
  <si>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</si>
  <si>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</si>
  <si>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</si>
  <si>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</si>
  <si>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</si>
  <si>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</si>
  <si>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</si>
  <si>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</si>
  <si>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</si>
  <si>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</si>
  <si>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</si>
  <si>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</si>
  <si>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</si>
  <si>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</si>
  <si>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</si>
  <si>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</si>
  <si>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</si>
  <si>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</si>
  <si>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</si>
  <si>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</si>
  <si>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</si>
  <si>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</si>
  <si>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</si>
  <si>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</si>
  <si>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</si>
  <si>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</si>
  <si>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</si>
  <si>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</si>
  <si>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</si>
  <si>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</si>
  <si>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</si>
  <si>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</si>
  <si>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</si>
  <si>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</si>
  <si>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</si>
  <si>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</si>
  <si>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</si>
  <si>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</si>
  <si>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</si>
  <si>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</si>
  <si>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</si>
  <si>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</si>
  <si>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</si>
  <si>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</si>
  <si>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</si>
  <si>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</si>
  <si>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</si>
  <si>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</si>
  <si>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</si>
  <si>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</si>
  <si>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</si>
  <si>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</si>
  <si>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</si>
  <si>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</si>
  <si>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</si>
  <si>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</si>
  <si>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</si>
  <si>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</si>
  <si>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</si>
  <si>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</si>
  <si>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</si>
  <si>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</si>
  <si>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</si>
  <si>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</si>
  <si>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</si>
  <si>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</si>
  <si>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</si>
  <si>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</si>
  <si>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</si>
  <si>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</si>
  <si>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</si>
  <si>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</si>
  <si>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</si>
  <si>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</si>
  <si>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</si>
  <si>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</si>
  <si>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</si>
  <si>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</si>
  <si>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</si>
  <si>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</si>
  <si>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</si>
  <si>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</si>
  <si>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</si>
  <si>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</si>
  <si>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</si>
  <si>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</si>
  <si>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</si>
  <si>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</si>
  <si>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</si>
  <si>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</si>
  <si>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</si>
  <si>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</si>
  <si>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</si>
  <si>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</si>
  <si>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</si>
  <si>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</si>
  <si>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</si>
  <si>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</si>
  <si>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</si>
  <si>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</si>
  <si>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</si>
  <si>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</si>
  <si>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</si>
  <si>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</si>
  <si>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</si>
  <si>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</si>
  <si>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</si>
  <si>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</si>
  <si>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</si>
  <si>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</si>
  <si>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</si>
  <si>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</si>
  <si>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</si>
  <si>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</si>
  <si>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</si>
  <si>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</si>
  <si>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</si>
  <si>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</si>
  <si>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</si>
  <si>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</si>
  <si>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</si>
  <si>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</si>
  <si>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</si>
  <si>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</si>
  <si>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</si>
  <si>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</si>
  <si>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</si>
  <si>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</si>
  <si>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</si>
  <si>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</si>
  <si>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</si>
  <si>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</si>
  <si>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</si>
  <si>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</si>
  <si>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</si>
  <si>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</si>
  <si>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</si>
  <si>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</si>
  <si>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</si>
  <si>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</si>
  <si>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</si>
  <si>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</si>
  <si>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</si>
  <si>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</si>
  <si>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</si>
  <si>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</si>
  <si>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</si>
  <si>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</si>
  <si>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</si>
  <si>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</si>
  <si>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</si>
  <si>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</si>
  <si>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</si>
  <si>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</si>
  <si>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</si>
  <si>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</si>
  <si>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</si>
  <si>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</si>
  <si>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</si>
  <si>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</si>
  <si>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</si>
  <si>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</si>
  <si>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</si>
  <si>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</si>
  <si>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</si>
  <si>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</si>
  <si>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</si>
  <si>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</si>
  <si>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</si>
  <si>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</si>
  <si>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</si>
  <si>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</si>
  <si>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</si>
  <si>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</si>
  <si>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</si>
  <si>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</si>
  <si>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</si>
  <si>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</si>
  <si>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</si>
  <si>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</si>
  <si>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</si>
  <si>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</si>
  <si>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</si>
  <si>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</si>
  <si>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</si>
  <si>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</si>
  <si>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</si>
  <si>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</si>
  <si>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</si>
  <si>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</si>
  <si>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</si>
  <si>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</si>
  <si>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</si>
  <si>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</si>
  <si>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</si>
  <si>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</si>
  <si>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</si>
  <si>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</si>
  <si>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</si>
  <si>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</si>
  <si>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</si>
  <si>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</si>
  <si>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</si>
  <si>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</si>
  <si>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</si>
  <si>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</si>
  <si>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</si>
  <si>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</si>
  <si>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</si>
  <si>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</si>
  <si>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</si>
  <si>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</si>
  <si>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</si>
  <si>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</si>
  <si>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</si>
  <si>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</si>
  <si>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</si>
  <si>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</si>
  <si>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</si>
  <si>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</si>
  <si>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</si>
  <si>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</si>
  <si>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</si>
  <si>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</si>
  <si>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</si>
  <si>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</si>
  <si>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</si>
  <si>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</si>
  <si>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</si>
  <si>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</si>
  <si>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</si>
  <si>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</si>
  <si>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</si>
  <si>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</si>
  <si>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</si>
  <si>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</si>
  <si>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</si>
  <si>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</si>
  <si>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</si>
  <si>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</si>
  <si>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</si>
  <si>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</si>
  <si>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</si>
  <si>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</si>
  <si>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</si>
  <si>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</si>
  <si>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</si>
  <si>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</si>
  <si>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</si>
  <si>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</si>
  <si>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</si>
  <si>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</si>
  <si>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</si>
  <si>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</si>
  <si>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</si>
  <si>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</si>
  <si>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</si>
  <si>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</si>
  <si>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</si>
  <si>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</si>
  <si>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</si>
  <si>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</si>
  <si>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</si>
  <si>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</si>
  <si>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</si>
  <si>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</si>
  <si>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</si>
  <si>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</si>
  <si>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</si>
  <si>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</si>
  <si>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</si>
  <si>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</si>
  <si>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</si>
  <si>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</si>
  <si>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</si>
  <si>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</si>
  <si>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</si>
  <si>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</si>
  <si>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</si>
  <si>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</si>
  <si>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</si>
  <si>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</si>
  <si>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</si>
  <si>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</si>
  <si>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</si>
  <si>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</si>
  <si>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</si>
  <si>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</si>
  <si>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</si>
  <si>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</si>
  <si>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</si>
  <si>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</si>
  <si>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</si>
  <si>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</si>
  <si>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</si>
  <si>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</si>
  <si>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</si>
  <si>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</si>
  <si>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</si>
  <si>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</si>
  <si>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</si>
  <si>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</si>
  <si>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</si>
  <si>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</si>
  <si>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</si>
  <si>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</si>
  <si>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</si>
  <si>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</si>
  <si>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</si>
  <si>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</si>
  <si>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</si>
  <si>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</si>
  <si>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</si>
  <si>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</si>
  <si>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</si>
  <si>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</si>
  <si>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</si>
  <si>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</si>
  <si>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</si>
  <si>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</si>
  <si>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</si>
  <si>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</si>
  <si>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</si>
  <si>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</si>
  <si>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</si>
  <si>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</si>
  <si>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</si>
  <si>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</si>
  <si>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</si>
  <si>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</si>
  <si>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</si>
  <si>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</si>
  <si>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</si>
  <si>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</si>
  <si>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</si>
  <si>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</si>
  <si>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</si>
  <si>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</si>
  <si>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</si>
  <si>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</si>
  <si>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</si>
  <si>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</si>
  <si>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</si>
  <si>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</si>
  <si>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</si>
  <si>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</si>
  <si>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</si>
  <si>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</si>
  <si>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</si>
  <si>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</si>
  <si>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</si>
  <si>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</si>
  <si>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</si>
  <si>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</si>
  <si>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</si>
  <si>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</si>
  <si>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</si>
  <si>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</si>
  <si>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</si>
  <si>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</si>
  <si>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</si>
  <si>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</si>
  <si>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</si>
  <si>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</si>
  <si>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</si>
  <si>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</si>
  <si>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</si>
  <si>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</si>
  <si>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</si>
  <si>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</si>
  <si>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</si>
  <si>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</si>
  <si>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</si>
  <si>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</si>
  <si>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</si>
  <si>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</si>
  <si>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</si>
  <si>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</si>
  <si>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</si>
  <si>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</si>
  <si>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</si>
  <si>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</si>
  <si>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</si>
  <si>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</si>
  <si>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</si>
  <si>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</si>
  <si>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</si>
  <si>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</si>
  <si>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</si>
  <si>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</si>
  <si>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</si>
  <si>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</si>
  <si>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</si>
  <si>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</si>
  <si>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</si>
  <si>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</si>
  <si>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</si>
  <si>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</si>
  <si>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</si>
  <si>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</si>
  <si>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</si>
  <si>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</si>
  <si>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</si>
  <si>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</si>
  <si>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</si>
  <si>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</si>
  <si>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</si>
  <si>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</si>
  <si>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</si>
  <si>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</si>
  <si>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</si>
  <si>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</si>
  <si>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</si>
  <si>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</si>
  <si>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</si>
  <si>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</si>
  <si>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</si>
  <si>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</si>
  <si>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</si>
  <si>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</si>
  <si>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</si>
  <si>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</si>
  <si>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</si>
  <si>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</si>
  <si>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</si>
  <si>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</si>
  <si>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</si>
  <si>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</si>
  <si>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</si>
  <si>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</si>
  <si>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</si>
  <si>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</si>
  <si>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</si>
  <si>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</si>
  <si>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</si>
  <si>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</si>
  <si>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</si>
  <si>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</si>
  <si>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</si>
  <si>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</si>
  <si>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</si>
  <si>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</si>
  <si>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</si>
  <si>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</si>
  <si>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</si>
  <si>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</si>
  <si>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</si>
  <si>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</si>
  <si>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</si>
  <si>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</si>
  <si>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</si>
  <si>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</si>
  <si>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</si>
  <si>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</si>
  <si>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</si>
  <si>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</si>
  <si>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</si>
  <si>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</si>
  <si>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</si>
  <si>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</si>
  <si>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</si>
  <si>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</si>
  <si>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</si>
  <si>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</si>
  <si>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</si>
  <si>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</si>
  <si>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</si>
  <si>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</si>
  <si>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</si>
  <si>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</si>
  <si>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</si>
  <si>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</si>
  <si>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</si>
  <si>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</si>
  <si>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</si>
  <si>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</si>
  <si>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</si>
  <si>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</si>
  <si>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</si>
  <si>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</si>
  <si>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</si>
  <si>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</si>
  <si>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</si>
  <si>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</si>
  <si>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</si>
  <si>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</si>
  <si>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</si>
  <si>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</si>
  <si>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</si>
  <si>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</si>
  <si>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</si>
  <si>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</si>
  <si>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</si>
  <si>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</si>
  <si>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</si>
  <si>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</si>
  <si>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</si>
  <si>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</si>
  <si>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</si>
  <si>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</si>
  <si>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</si>
  <si>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</si>
  <si>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</si>
  <si>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</si>
  <si>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</si>
  <si>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</si>
  <si>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</si>
  <si>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</si>
  <si>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</si>
  <si>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</si>
  <si>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</si>
  <si>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</si>
  <si>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</si>
  <si>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</si>
  <si>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</si>
  <si>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</si>
  <si>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</si>
  <si>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</si>
  <si>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</si>
  <si>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</si>
  <si>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</si>
  <si>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</si>
  <si>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</si>
  <si>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</si>
  <si>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</si>
  <si>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</si>
  <si>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</si>
  <si>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</si>
  <si>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</si>
  <si>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</si>
  <si>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</si>
  <si>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</si>
  <si>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</si>
  <si>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</si>
  <si>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</si>
  <si>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</si>
  <si>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</si>
  <si>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</si>
  <si>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</si>
  <si>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</si>
  <si>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</si>
  <si>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</si>
  <si>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</si>
  <si>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</si>
  <si>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</si>
  <si>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</si>
  <si>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</si>
  <si>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</si>
  <si>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</si>
  <si>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</si>
  <si>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</si>
  <si>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</si>
  <si>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</si>
  <si>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</si>
  <si>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</si>
  <si>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</si>
  <si>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</si>
  <si>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</si>
  <si>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</si>
  <si>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</si>
  <si>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</si>
  <si>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</si>
  <si>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</si>
  <si>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</si>
  <si>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</si>
  <si>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</si>
  <si>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</si>
  <si>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</si>
  <si>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</si>
  <si>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</si>
  <si>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</si>
  <si>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</si>
  <si>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</si>
  <si>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</si>
  <si>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</si>
  <si>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</si>
  <si>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</si>
  <si>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</si>
  <si>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</si>
  <si>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</si>
  <si>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</si>
  <si>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</si>
  <si>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</si>
  <si>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</si>
  <si>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</si>
  <si>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</si>
  <si>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</si>
  <si>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</si>
  <si>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</si>
  <si>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</si>
  <si>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</si>
  <si>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</si>
  <si>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</si>
  <si>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</si>
  <si>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</si>
  <si>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</si>
  <si>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</si>
  <si>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</si>
  <si>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</si>
  <si>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</si>
  <si>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</si>
  <si>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</si>
  <si>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</si>
  <si>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</si>
  <si>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</si>
  <si>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</si>
  <si>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</si>
  <si>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</si>
  <si>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</si>
  <si>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</si>
  <si>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</si>
  <si>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</si>
  <si>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</si>
  <si>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</si>
  <si>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</si>
  <si>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</si>
  <si>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</si>
  <si>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</si>
  <si>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</si>
  <si>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</si>
  <si>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</si>
  <si>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</si>
  <si>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</si>
  <si>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</si>
  <si>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</si>
  <si>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</si>
  <si>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</si>
  <si>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</si>
  <si>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</si>
  <si>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</si>
  <si>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</si>
  <si>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</si>
  <si>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</si>
  <si>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</si>
  <si>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</si>
  <si>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</si>
  <si>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</si>
  <si>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</si>
  <si>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</si>
  <si>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</si>
  <si>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</si>
  <si>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</si>
  <si>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</si>
  <si>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</si>
  <si>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</si>
  <si>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</si>
  <si>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</si>
  <si>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</si>
  <si>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</si>
  <si>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</si>
  <si>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</si>
  <si>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</si>
  <si>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</si>
  <si>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</si>
  <si>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</si>
  <si>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</si>
  <si>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</si>
  <si>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</si>
  <si>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</si>
  <si>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</si>
  <si>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</si>
  <si>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</si>
  <si>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</si>
  <si>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</si>
  <si>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</si>
  <si>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</si>
  <si>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</si>
  <si>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</si>
  <si>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</si>
  <si>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</si>
  <si>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</si>
  <si>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</si>
  <si>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</si>
  <si>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</si>
  <si>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</si>
  <si>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</si>
  <si>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</si>
  <si>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</si>
  <si>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</si>
  <si>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</si>
  <si>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</si>
  <si>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</si>
  <si>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</si>
  <si>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</si>
  <si>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</si>
  <si>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</si>
  <si>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</si>
  <si>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</si>
  <si>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</si>
  <si>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</si>
  <si>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</si>
  <si>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</si>
  <si>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</si>
  <si>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</si>
  <si>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</si>
  <si>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</si>
  <si>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</si>
  <si>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</si>
  <si>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</si>
  <si>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</si>
  <si>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</si>
  <si>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</si>
  <si>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</si>
  <si>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</si>
  <si>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</si>
  <si>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</si>
  <si>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</si>
  <si>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</si>
  <si>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</si>
  <si>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</si>
  <si>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</si>
  <si>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</si>
  <si>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</si>
  <si>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</si>
  <si>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</si>
  <si>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</si>
  <si>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</si>
  <si>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</si>
  <si>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</si>
  <si>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</si>
  <si>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</si>
  <si>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</si>
  <si>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</si>
  <si>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</si>
  <si>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</si>
  <si>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</si>
  <si>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</si>
  <si>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</si>
  <si>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</si>
  <si>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</si>
  <si>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</si>
  <si>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</si>
  <si>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</si>
  <si>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</si>
  <si>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</si>
  <si>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</si>
  <si>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</si>
  <si>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</si>
  <si>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</si>
  <si>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</si>
  <si>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</si>
  <si>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</si>
  <si>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</si>
  <si>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</si>
  <si>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</si>
  <si>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</si>
  <si>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</si>
  <si>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</si>
  <si>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</si>
  <si>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</si>
  <si>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</si>
  <si>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</si>
  <si>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</si>
  <si>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</si>
  <si>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</si>
  <si>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</si>
  <si>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</si>
  <si>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</si>
  <si>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</si>
  <si>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</si>
  <si>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</si>
  <si>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</si>
  <si>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</si>
  <si>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</si>
  <si>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</si>
  <si>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</si>
  <si>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</si>
  <si>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</si>
  <si>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</si>
  <si>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</si>
  <si>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</si>
  <si>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</si>
  <si>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</si>
  <si>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</si>
  <si>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</si>
  <si>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</si>
  <si>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</si>
  <si>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</si>
  <si>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</si>
  <si>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</si>
  <si>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</si>
  <si>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</si>
  <si>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</si>
  <si>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</si>
  <si>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</si>
  <si>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</si>
  <si>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</si>
  <si>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</si>
  <si>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</si>
  <si>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</si>
  <si>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</si>
  <si>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</si>
  <si>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</si>
  <si>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</si>
  <si>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</si>
  <si>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</si>
  <si>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</si>
  <si>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</si>
  <si>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</si>
  <si>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</si>
  <si>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</si>
  <si>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</si>
  <si>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</si>
  <si>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</si>
  <si>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</si>
  <si>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</si>
  <si>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</si>
  <si>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</si>
  <si>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</si>
  <si>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</si>
  <si>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</si>
  <si>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</si>
  <si>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</si>
  <si>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</si>
  <si>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</si>
  <si>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</si>
  <si>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</si>
  <si>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</si>
  <si>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</si>
  <si>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</si>
  <si>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</si>
  <si>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</si>
  <si>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</si>
  <si>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</si>
  <si>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</si>
  <si>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</si>
  <si>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</si>
  <si>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</si>
  <si>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</si>
  <si>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</si>
  <si>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</si>
  <si>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</si>
  <si>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</si>
  <si>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</si>
  <si>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</si>
  <si>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</si>
  <si>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</si>
  <si>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</si>
  <si>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</si>
  <si>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</si>
  <si>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</si>
  <si>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</si>
  <si>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</si>
  <si>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</si>
  <si>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</si>
  <si>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</si>
  <si>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</si>
  <si>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</si>
  <si>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</si>
  <si>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</si>
  <si>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</si>
  <si>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</si>
  <si>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</si>
  <si>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</si>
  <si>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</si>
  <si>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</si>
  <si>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</si>
  <si>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</si>
  <si>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</si>
  <si>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</si>
  <si>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</si>
  <si>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</si>
  <si>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</si>
  <si>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</si>
  <si>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</si>
  <si>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</si>
  <si>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</si>
  <si>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</si>
  <si>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</si>
  <si>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</si>
  <si>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</si>
  <si>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</si>
  <si>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</si>
  <si>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</si>
  <si>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</si>
  <si>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</si>
  <si>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</si>
  <si>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</si>
  <si>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</si>
  <si>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</si>
  <si>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</si>
  <si>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</si>
  <si>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</si>
  <si>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</si>
  <si>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</si>
  <si>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</si>
  <si>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</si>
  <si>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</si>
  <si>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</si>
  <si>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</si>
  <si>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</si>
  <si>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</si>
  <si>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</si>
  <si>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</si>
  <si>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</si>
  <si>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</si>
  <si>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</si>
  <si>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</si>
  <si>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</si>
  <si>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</si>
  <si>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</si>
  <si>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</si>
  <si>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</si>
  <si>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</si>
  <si>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</si>
  <si>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</si>
  <si>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</si>
  <si>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</si>
  <si>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</si>
  <si>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</si>
  <si>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</si>
  <si>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</si>
  <si>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</si>
  <si>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</si>
  <si>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</si>
  <si>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</si>
  <si>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</si>
  <si>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</si>
  <si>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</si>
  <si>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</si>
  <si>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</si>
  <si>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</si>
  <si>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</si>
  <si>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</si>
  <si>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</si>
  <si>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</si>
  <si>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</si>
  <si>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</si>
  <si>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</si>
  <si>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</si>
  <si>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</si>
  <si>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</si>
  <si>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</si>
  <si>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</si>
  <si>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</si>
  <si>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</si>
  <si>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</si>
  <si>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</si>
  <si>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</si>
  <si>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</si>
  <si>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</si>
  <si>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</si>
  <si>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</si>
  <si>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</si>
  <si>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</si>
  <si>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</si>
  <si>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</si>
  <si>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</si>
  <si>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</si>
  <si>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</si>
  <si>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</si>
  <si>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</si>
  <si>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</si>
  <si>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</si>
  <si>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</si>
  <si>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</si>
  <si>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</si>
  <si>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</si>
  <si>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</si>
  <si>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</si>
  <si>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</si>
  <si>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</si>
  <si>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</si>
  <si>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</si>
  <si>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</si>
  <si>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</si>
  <si>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</si>
  <si>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</si>
  <si>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</si>
  <si>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</si>
  <si>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</si>
  <si>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</si>
  <si>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</si>
  <si>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</si>
  <si>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</si>
  <si>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</si>
  <si>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</si>
  <si>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</si>
  <si>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</si>
  <si>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</si>
  <si>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</si>
  <si>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</si>
  <si>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</si>
  <si>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</si>
  <si>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</si>
  <si>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</si>
  <si>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</si>
  <si>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</si>
  <si>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</si>
  <si>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</si>
  <si>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</si>
  <si>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</si>
  <si>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</si>
  <si>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</si>
  <si>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</si>
  <si>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</si>
  <si>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</si>
  <si>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</si>
  <si>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</si>
  <si>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</si>
  <si>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</si>
  <si>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</si>
  <si>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</si>
  <si>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</si>
  <si>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</si>
  <si>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</si>
  <si>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</si>
  <si>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</si>
  <si>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</si>
  <si>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</si>
  <si>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</si>
  <si>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</si>
  <si>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</si>
  <si>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</si>
  <si>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</si>
  <si>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</si>
  <si>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</si>
  <si>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</si>
  <si>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</si>
  <si>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</si>
  <si>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</si>
  <si>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</si>
  <si>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</si>
  <si>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</si>
  <si>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</si>
  <si>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</si>
  <si>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</si>
  <si>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</si>
  <si>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</si>
  <si>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</si>
  <si>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</si>
  <si>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</si>
  <si>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</si>
  <si>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</si>
  <si>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</si>
  <si>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</si>
  <si>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</si>
  <si>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</si>
  <si>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</si>
  <si>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</si>
  <si>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</si>
  <si>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</si>
  <si>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</si>
  <si>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</si>
  <si>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</si>
  <si>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</si>
  <si>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</si>
  <si>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</si>
  <si>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</si>
  <si>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</si>
  <si>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</si>
  <si>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</si>
  <si>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</si>
  <si>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</si>
  <si>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</si>
  <si>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</si>
  <si>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</si>
  <si>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</si>
  <si>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</si>
  <si>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</si>
  <si>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</si>
  <si>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</si>
  <si>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</si>
  <si>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</si>
  <si>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</si>
  <si>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</si>
  <si>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</si>
  <si>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</si>
  <si>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</si>
  <si>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</si>
  <si>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</si>
  <si>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</si>
  <si>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</si>
  <si>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</si>
  <si>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</si>
  <si>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</si>
  <si>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</si>
  <si>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</si>
  <si>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</si>
  <si>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</si>
  <si>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</si>
  <si>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</si>
  <si>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</si>
  <si>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</si>
  <si>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</si>
  <si>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</si>
  <si>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</si>
  <si>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</si>
  <si>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</si>
  <si>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</si>
  <si>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</si>
  <si>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</si>
  <si>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</si>
  <si>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</si>
  <si>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</si>
  <si>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</si>
  <si>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</si>
  <si>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</si>
  <si>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</si>
  <si>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</si>
  <si>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</si>
  <si>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</si>
  <si>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</si>
  <si>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</si>
  <si>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</si>
  <si>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</si>
  <si>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</si>
  <si>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</si>
  <si>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</si>
  <si>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</si>
  <si>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</si>
  <si>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</si>
  <si>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</si>
  <si>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</si>
  <si>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</si>
  <si>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</si>
  <si>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</si>
  <si>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</si>
  <si>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</si>
  <si>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</si>
  <si>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</si>
  <si>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</si>
  <si>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</si>
  <si>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</si>
  <si>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</si>
  <si>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</si>
  <si>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</si>
  <si>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</si>
  <si>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</si>
  <si>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</si>
  <si>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</si>
  <si>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</si>
  <si>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</si>
  <si>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</si>
  <si>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</si>
  <si>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</si>
  <si>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</si>
  <si>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</si>
  <si>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</si>
  <si>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</si>
  <si>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</si>
  <si>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</si>
  <si>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</si>
  <si>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</si>
  <si>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</si>
  <si>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</si>
  <si>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</si>
  <si>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</si>
  <si>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</si>
  <si>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</si>
  <si>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</si>
  <si>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</si>
  <si>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</si>
  <si>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</si>
  <si>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</si>
  <si>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</si>
  <si>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</si>
  <si>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</si>
  <si>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</si>
  <si>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</si>
  <si>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</si>
  <si>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</si>
  <si>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</si>
  <si>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</si>
  <si>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</si>
  <si>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</si>
  <si>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</si>
  <si>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</si>
  <si>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</si>
  <si>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</si>
  <si>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</si>
  <si>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</si>
  <si>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</si>
  <si>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</si>
  <si>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</si>
  <si>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</si>
  <si>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</si>
  <si>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</si>
  <si>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</si>
  <si>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</si>
  <si>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</si>
  <si>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</si>
  <si>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</si>
  <si>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</si>
  <si>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</si>
  <si>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</si>
  <si>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</si>
  <si>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</si>
  <si>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</si>
  <si>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</si>
  <si>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</si>
  <si>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</si>
  <si>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</si>
  <si>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</si>
  <si>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</si>
  <si>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</si>
  <si>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</si>
  <si>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</si>
  <si>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</si>
  <si>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</si>
  <si>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</si>
  <si>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</si>
  <si>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</si>
  <si>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</si>
  <si>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</si>
  <si>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</si>
  <si>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</si>
  <si>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</si>
  <si>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</si>
  <si>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</si>
  <si>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</si>
  <si>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</si>
  <si>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</si>
  <si>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</si>
  <si>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</si>
  <si>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</si>
  <si>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</si>
  <si>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</si>
  <si>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</si>
  <si>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</si>
  <si>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</si>
  <si>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</si>
  <si>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</si>
  <si>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</si>
  <si>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</si>
  <si>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</si>
  <si>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</si>
  <si>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</si>
  <si>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</si>
  <si>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</si>
  <si>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</si>
  <si>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</si>
  <si>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</si>
  <si>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</si>
  <si>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</si>
  <si>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</si>
  <si>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</si>
  <si>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</si>
  <si>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</si>
  <si>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</si>
  <si>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</si>
  <si>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</si>
  <si>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</si>
  <si>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</si>
  <si>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</si>
  <si>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</si>
  <si>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</si>
  <si>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</si>
  <si>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</si>
  <si>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</si>
  <si>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</si>
  <si>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</si>
  <si>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</si>
  <si>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</si>
  <si>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</si>
  <si>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</si>
  <si>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</si>
  <si>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</si>
  <si>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</si>
  <si>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</si>
  <si>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</si>
  <si>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</si>
  <si>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</si>
  <si>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</si>
  <si>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</si>
  <si>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</si>
  <si>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</si>
  <si>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</si>
  <si>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</si>
  <si>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</si>
  <si>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</si>
  <si>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</si>
  <si>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</si>
  <si>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</si>
  <si>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</si>
  <si>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</si>
  <si>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</si>
  <si>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</si>
  <si>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</si>
  <si>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</si>
  <si>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</si>
  <si>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</si>
  <si>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</si>
  <si>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</si>
  <si>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</si>
  <si>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</si>
  <si>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</si>
  <si>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</si>
  <si>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</si>
  <si>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</si>
  <si>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</si>
  <si>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</si>
  <si>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</si>
  <si>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</si>
  <si>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</si>
  <si>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</si>
  <si>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</si>
  <si>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</si>
  <si>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</si>
  <si>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</si>
  <si>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</si>
  <si>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</si>
  <si>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</si>
  <si>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</si>
  <si>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</si>
  <si>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</si>
  <si>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</si>
  <si>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</si>
  <si>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</si>
  <si>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</si>
  <si>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</si>
  <si>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</si>
  <si>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</si>
  <si>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</si>
  <si>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</si>
  <si>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</si>
  <si>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</si>
  <si>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</si>
  <si>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</si>
  <si>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</si>
  <si>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</si>
  <si>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</si>
  <si>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</si>
  <si>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</si>
  <si>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</si>
  <si>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</si>
  <si>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</si>
  <si>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</si>
  <si>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</si>
  <si>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</si>
  <si>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</si>
  <si>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</si>
  <si>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</si>
  <si>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</si>
  <si>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</si>
  <si>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</si>
  <si>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</si>
  <si>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</si>
  <si>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</si>
  <si>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</si>
  <si>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</si>
  <si>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</si>
  <si>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</si>
  <si>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</si>
  <si>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</si>
  <si>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</si>
  <si>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</si>
  <si>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</si>
  <si>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</si>
  <si>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</si>
  <si>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</si>
  <si>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</si>
  <si>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</si>
  <si>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</si>
  <si>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</si>
  <si>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</si>
  <si>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</si>
  <si>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</si>
  <si>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</si>
  <si>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</si>
  <si>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</si>
  <si>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</si>
  <si>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</si>
  <si>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</si>
  <si>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</si>
  <si>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</si>
  <si>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</si>
  <si>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</si>
  <si>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</si>
  <si>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</si>
  <si>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</si>
  <si>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</si>
  <si>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</si>
  <si>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</si>
  <si>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</si>
  <si>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</si>
  <si>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</si>
  <si>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</si>
  <si>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</si>
  <si>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</si>
  <si>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</si>
  <si>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</si>
  <si>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</si>
  <si>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</si>
  <si>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</si>
  <si>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</si>
  <si>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</si>
  <si>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</si>
  <si>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</si>
  <si>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</si>
  <si>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</si>
  <si>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</si>
  <si>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</si>
  <si>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</si>
  <si>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</si>
  <si>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</si>
  <si>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</si>
  <si>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</si>
  <si>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</si>
  <si>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</si>
  <si>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</si>
  <si>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</si>
  <si>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</si>
  <si>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</si>
  <si>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</si>
  <si>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</si>
  <si>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</si>
  <si>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</si>
  <si>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</si>
  <si>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</si>
  <si>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</si>
  <si>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</si>
  <si>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</si>
  <si>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</si>
  <si>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</si>
  <si>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</si>
  <si>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</si>
  <si>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</si>
  <si>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</si>
  <si>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</si>
  <si>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</si>
  <si>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</si>
  <si>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</si>
  <si>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</si>
  <si>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</si>
  <si>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</si>
  <si>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</si>
  <si>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</si>
  <si>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</si>
  <si>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</si>
  <si>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</si>
  <si>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</si>
  <si>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</si>
  <si>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</si>
  <si>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</si>
  <si>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</si>
  <si>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</si>
  <si>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</si>
  <si>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</si>
  <si>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</si>
  <si>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</si>
  <si>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</si>
  <si>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</si>
  <si>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</si>
  <si>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</si>
  <si>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</si>
  <si>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</si>
  <si>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</si>
  <si>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</si>
  <si>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</si>
  <si>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</si>
  <si>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</si>
  <si>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</si>
  <si>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</si>
  <si>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</si>
  <si>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</si>
  <si>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</si>
  <si>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</si>
  <si>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</si>
  <si>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</si>
  <si>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</si>
  <si>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</si>
  <si>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</si>
  <si>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</si>
  <si>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</si>
  <si>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</si>
  <si>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</si>
  <si>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</si>
  <si>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</si>
  <si>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</si>
  <si>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</si>
  <si>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</si>
  <si>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</si>
  <si>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</si>
  <si>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</si>
  <si>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</si>
  <si>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</si>
  <si>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</si>
  <si>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</si>
  <si>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</si>
  <si>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</si>
  <si>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</si>
  <si>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</si>
  <si>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</si>
  <si>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</si>
  <si>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</si>
  <si>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</si>
  <si>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</si>
  <si>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</si>
  <si>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</si>
  <si>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</si>
  <si>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</si>
  <si>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</si>
  <si>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</si>
  <si>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</si>
  <si>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</si>
  <si>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</si>
  <si>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</si>
  <si>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</si>
  <si>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</si>
  <si>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</si>
  <si>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</si>
  <si>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</si>
  <si>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</si>
  <si>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</si>
  <si>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</si>
  <si>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</si>
  <si>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</si>
  <si>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</si>
  <si>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</si>
  <si>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</si>
  <si>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</si>
  <si>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</si>
  <si>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</si>
  <si>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</si>
  <si>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</si>
  <si>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</si>
  <si>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</si>
  <si>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</si>
  <si>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</si>
  <si>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</si>
  <si>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</si>
  <si>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</si>
  <si>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</si>
  <si>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</si>
  <si>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</si>
  <si>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</si>
  <si>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</si>
  <si>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</si>
  <si>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</si>
  <si>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</si>
  <si>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</si>
  <si>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</si>
  <si>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</si>
  <si>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</si>
  <si>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</si>
  <si>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</si>
  <si>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</si>
  <si>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</si>
  <si>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</si>
  <si>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</si>
  <si>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</si>
  <si>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</si>
  <si>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</si>
  <si>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</si>
  <si>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</si>
  <si>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</si>
  <si>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</si>
  <si>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</si>
  <si>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</si>
  <si>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</si>
  <si>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</si>
  <si>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</si>
  <si>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</si>
  <si>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</si>
  <si>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</si>
  <si>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</si>
  <si>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</si>
  <si>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</si>
  <si>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</si>
  <si>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</si>
  <si>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</si>
  <si>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</si>
  <si>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</si>
  <si>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</si>
  <si>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</si>
  <si>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</si>
  <si>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</si>
  <si>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</si>
  <si>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</si>
  <si>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</si>
  <si>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</si>
  <si>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</si>
  <si>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</si>
  <si>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</si>
  <si>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</si>
  <si>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</si>
  <si>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</si>
  <si>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</si>
  <si>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</si>
  <si>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</si>
  <si>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</si>
  <si>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</si>
  <si>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</si>
  <si>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</si>
  <si>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</si>
  <si>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</si>
  <si>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</si>
  <si>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</si>
  <si>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</si>
  <si>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</si>
  <si>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</si>
  <si>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</si>
  <si>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</si>
  <si>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</si>
  <si>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</si>
  <si>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</si>
  <si>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</si>
  <si>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</si>
  <si>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</si>
  <si>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</si>
  <si>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</si>
  <si>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</si>
  <si>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</si>
  <si>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</si>
  <si>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</si>
  <si>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</si>
  <si>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</si>
  <si>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</si>
  <si>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</si>
  <si>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</si>
  <si>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</si>
  <si>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</si>
  <si>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</si>
  <si>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</si>
  <si>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</si>
  <si>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</si>
  <si>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</si>
  <si>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</si>
  <si>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</si>
  <si>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</si>
  <si>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</si>
  <si>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</si>
  <si>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</si>
  <si>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</si>
  <si>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</si>
  <si>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</si>
  <si>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</si>
  <si>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</si>
  <si>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</si>
  <si>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</si>
  <si>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</si>
  <si>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</si>
  <si>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</si>
  <si>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</si>
  <si>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</si>
  <si>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</si>
  <si>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</si>
  <si>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</si>
  <si>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</si>
  <si>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</si>
  <si>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</si>
  <si>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</si>
  <si>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</si>
  <si>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</si>
  <si>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</si>
  <si>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</si>
  <si>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</si>
  <si>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</si>
  <si>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</si>
  <si>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</si>
  <si>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</si>
  <si>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</si>
  <si>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</si>
  <si>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</si>
  <si>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</si>
  <si>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</si>
  <si>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</si>
  <si>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</si>
  <si>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</si>
  <si>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</si>
  <si>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</si>
  <si>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</si>
  <si>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</si>
  <si>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</si>
  <si>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</si>
  <si>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</si>
  <si>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</si>
  <si>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</si>
  <si>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</si>
  <si>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</si>
  <si>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</si>
  <si>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</si>
  <si>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</si>
  <si>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</si>
  <si>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</si>
  <si>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</si>
  <si>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</si>
  <si>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</si>
  <si>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</si>
  <si>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</si>
  <si>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</si>
  <si>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</si>
  <si>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</si>
  <si>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</si>
  <si>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</si>
  <si>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</si>
  <si>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</si>
  <si>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</si>
  <si>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</si>
  <si>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</si>
  <si>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</si>
  <si>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</si>
  <si>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</si>
  <si>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</si>
  <si>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</si>
  <si>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</si>
  <si>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</si>
  <si>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</si>
  <si>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</si>
  <si>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</si>
  <si>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</si>
  <si>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</si>
  <si>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</si>
  <si>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</si>
  <si>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</si>
  <si>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</si>
  <si>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</si>
  <si>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</si>
  <si>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</si>
  <si>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</si>
  <si>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</si>
  <si>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</si>
  <si>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</si>
  <si>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</si>
  <si>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</si>
  <si>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</si>
  <si>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</si>
  <si>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</si>
  <si>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</si>
  <si>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</si>
  <si>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</si>
  <si>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</si>
  <si>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</si>
  <si>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</si>
  <si>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</si>
  <si>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</si>
  <si>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</si>
  <si>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</si>
  <si>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</si>
  <si>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</si>
  <si>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</si>
  <si>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</si>
  <si>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</si>
  <si>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</si>
  <si>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</si>
  <si>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</si>
  <si>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</si>
  <si>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</si>
  <si>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</si>
  <si>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</si>
  <si>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</si>
  <si>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</si>
  <si>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</si>
  <si>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</si>
  <si>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</si>
  <si>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</si>
  <si>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</si>
  <si>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</si>
  <si>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</si>
  <si>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</si>
  <si>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</si>
  <si>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</si>
  <si>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</si>
  <si>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</si>
  <si>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</si>
  <si>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</si>
  <si>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</si>
  <si>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</si>
  <si>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</si>
  <si>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</si>
  <si>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</si>
  <si>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</si>
  <si>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</si>
  <si>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</si>
  <si>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</si>
  <si>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</si>
  <si>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</si>
  <si>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</si>
  <si>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</si>
  <si>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</si>
  <si>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</si>
  <si>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</si>
  <si>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</si>
  <si>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</si>
  <si>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</si>
  <si>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</si>
  <si>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</si>
  <si>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</si>
  <si>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</si>
  <si>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</si>
  <si>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</si>
  <si>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</si>
  <si>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</si>
  <si>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</si>
  <si>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</si>
  <si>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</si>
  <si>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</si>
  <si>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</si>
  <si>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</si>
  <si>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</si>
  <si>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</si>
  <si>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</si>
  <si>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</si>
  <si>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</si>
  <si>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</si>
  <si>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</si>
  <si>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</si>
  <si>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</si>
  <si>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</si>
  <si>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</si>
  <si>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</si>
  <si>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</si>
  <si>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</si>
  <si>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</si>
  <si>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</si>
  <si>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</si>
  <si>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</si>
  <si>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</si>
  <si>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</si>
  <si>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</si>
  <si>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</si>
  <si>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</si>
  <si>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</si>
  <si>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</si>
  <si>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</si>
  <si>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</si>
  <si>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</si>
  <si>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</si>
  <si>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</si>
  <si>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</si>
  <si>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</si>
  <si>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</si>
  <si>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</si>
  <si>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</si>
  <si>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</si>
  <si>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</si>
  <si>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</si>
  <si>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</si>
  <si>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</si>
  <si>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</si>
  <si>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</si>
  <si>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</si>
  <si>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</si>
  <si>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</si>
  <si>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</si>
  <si>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</si>
  <si>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</si>
  <si>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</si>
  <si>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</si>
  <si>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</si>
  <si>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</si>
  <si>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</si>
  <si>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</si>
  <si>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</si>
  <si>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</si>
  <si>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</si>
  <si>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</si>
  <si>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</si>
  <si>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</si>
  <si>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</si>
  <si>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</si>
  <si>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</si>
  <si>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</si>
  <si>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</si>
  <si>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</si>
  <si>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</si>
  <si>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</si>
  <si>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</si>
  <si>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</si>
  <si>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</si>
  <si>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</si>
  <si>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</si>
  <si>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</si>
  <si>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</si>
  <si>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</si>
  <si>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</si>
  <si>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</si>
  <si>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</si>
  <si>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</si>
  <si>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</si>
  <si>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</si>
  <si>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</si>
  <si>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</si>
  <si>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</si>
  <si>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</si>
  <si>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</si>
  <si>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</si>
  <si>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</si>
  <si>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</si>
  <si>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</si>
  <si>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</si>
  <si>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</si>
  <si>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</si>
  <si>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</si>
  <si>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</si>
  <si>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</si>
  <si>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</si>
  <si>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</si>
  <si>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</si>
  <si>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</si>
  <si>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</si>
  <si>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</si>
  <si>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</si>
  <si>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</si>
  <si>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</si>
  <si>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</si>
  <si>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</si>
  <si>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</si>
  <si>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</si>
  <si>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</si>
  <si>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</si>
  <si>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</si>
  <si>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</si>
  <si>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</si>
  <si>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</si>
  <si>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</si>
  <si>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</si>
  <si>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</si>
  <si>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</si>
  <si>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</si>
  <si>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</si>
  <si>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</si>
  <si>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</si>
  <si>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</si>
  <si>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</si>
  <si>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</si>
  <si>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</si>
  <si>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</si>
  <si>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</si>
  <si>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</si>
  <si>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</si>
  <si>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</si>
  <si>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</si>
  <si>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</si>
  <si>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</si>
  <si>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</si>
  <si>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</si>
  <si>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</si>
  <si>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</si>
  <si>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</si>
  <si>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</si>
  <si>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</si>
  <si>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</si>
  <si>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</si>
  <si>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</si>
  <si>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</si>
  <si>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</si>
  <si>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</si>
  <si>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</si>
  <si>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</si>
  <si>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</si>
  <si>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</si>
  <si>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</si>
  <si>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</si>
  <si>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</si>
  <si>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</si>
  <si>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</si>
  <si>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</si>
  <si>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</si>
  <si>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</si>
  <si>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</si>
  <si>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</si>
  <si>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</si>
  <si>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</si>
  <si>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</si>
  <si>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</si>
  <si>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</si>
  <si>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</si>
  <si>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</si>
  <si>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</si>
  <si>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</si>
  <si>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</si>
  <si>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</si>
  <si>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</si>
  <si>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</si>
  <si>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</si>
  <si>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</si>
  <si>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</si>
  <si>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</si>
  <si>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</si>
  <si>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</si>
  <si>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</si>
  <si>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</si>
  <si>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</si>
  <si>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</si>
  <si>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</si>
  <si>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</si>
  <si>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</si>
  <si>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</si>
  <si>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</si>
  <si>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</si>
  <si>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</si>
  <si>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</si>
  <si>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</si>
  <si>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</si>
  <si>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</si>
  <si>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</si>
  <si>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</si>
  <si>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</si>
  <si>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</si>
  <si>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</si>
  <si>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</si>
  <si>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</si>
  <si>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</si>
  <si>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</si>
  <si>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</si>
  <si>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</si>
  <si>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</si>
  <si>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</si>
  <si>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</si>
  <si>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</si>
  <si>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</si>
  <si>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</si>
  <si>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</si>
  <si>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</si>
  <si>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</si>
  <si>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</si>
  <si>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</si>
  <si>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</si>
  <si>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</si>
  <si>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</si>
  <si>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</si>
  <si>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</si>
  <si>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</si>
  <si>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</si>
  <si>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</si>
  <si>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</si>
  <si>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</si>
  <si>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</si>
  <si>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</si>
  <si>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</si>
  <si>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</si>
  <si>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</si>
  <si>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</si>
  <si>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</si>
  <si>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</si>
  <si>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</si>
  <si>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</si>
  <si>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</si>
  <si>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</si>
  <si>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</si>
  <si>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</si>
  <si>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</si>
  <si>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</si>
  <si>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</si>
  <si>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</si>
  <si>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</si>
  <si>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</si>
  <si>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</si>
  <si>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</si>
  <si>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</si>
  <si>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</si>
  <si>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</si>
  <si>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</si>
  <si>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</si>
  <si>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</si>
  <si>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</si>
  <si>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</si>
  <si>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</si>
  <si>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</si>
  <si>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</si>
  <si>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</si>
  <si>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</si>
  <si>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</si>
  <si>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</si>
  <si>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</si>
  <si>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</si>
  <si>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</si>
  <si>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</si>
  <si>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</si>
  <si>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</si>
  <si>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</si>
  <si>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</si>
  <si>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</si>
  <si>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</si>
  <si>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</si>
  <si>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</si>
  <si>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</si>
  <si>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</si>
  <si>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</si>
  <si>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</si>
  <si>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</si>
  <si>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</si>
  <si>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</si>
  <si>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</si>
  <si>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</si>
  <si>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</si>
  <si>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</si>
  <si>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</si>
  <si>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</si>
  <si>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</si>
  <si>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</si>
  <si>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</si>
  <si>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</si>
  <si>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</si>
  <si>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</si>
  <si>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</si>
  <si>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</si>
  <si>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</si>
  <si>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</si>
  <si>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</si>
  <si>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</si>
  <si>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</si>
  <si>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</si>
  <si>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</si>
  <si>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</si>
  <si>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</si>
  <si>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</si>
  <si>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</si>
  <si>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</si>
  <si>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</si>
  <si>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</si>
  <si>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</si>
  <si>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</si>
  <si>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</si>
  <si>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</si>
  <si>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</si>
  <si>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</si>
  <si>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</si>
  <si>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</si>
  <si>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</si>
  <si>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</si>
  <si>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</si>
  <si>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</si>
  <si>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</si>
  <si>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</si>
  <si>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</si>
  <si>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</si>
  <si>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</si>
  <si>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</si>
  <si>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</si>
  <si>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</si>
  <si>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</si>
  <si>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</si>
  <si>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</si>
  <si>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</si>
  <si>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</si>
  <si>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</si>
  <si>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</si>
  <si>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</si>
  <si>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</si>
  <si>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</si>
  <si>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</si>
  <si>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</si>
  <si>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</si>
  <si>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</si>
  <si>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</si>
  <si>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</si>
  <si>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</si>
  <si>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</si>
  <si>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</si>
  <si>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</si>
  <si>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</si>
  <si>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</si>
  <si>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</si>
  <si>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</si>
  <si>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</si>
  <si>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</si>
  <si>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</si>
  <si>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</si>
  <si>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</si>
  <si>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</si>
  <si>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</si>
  <si>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</si>
  <si>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</si>
  <si>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</si>
  <si>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</si>
  <si>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</si>
  <si>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</si>
  <si>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</si>
  <si>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</si>
  <si>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</si>
  <si>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</si>
  <si>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</si>
  <si>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</si>
  <si>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</si>
  <si>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</si>
  <si>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</si>
  <si>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</si>
  <si>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</si>
  <si>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</si>
  <si>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</si>
  <si>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</si>
  <si>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</si>
  <si>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</si>
  <si>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</si>
  <si>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</si>
  <si>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</si>
  <si>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</si>
  <si>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</si>
  <si>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</si>
  <si>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</si>
  <si>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</si>
  <si>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</si>
  <si>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</si>
  <si>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</si>
  <si>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</si>
  <si>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</si>
  <si>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</si>
  <si>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</si>
  <si>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</si>
  <si>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</si>
  <si>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</si>
  <si>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</si>
  <si>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</si>
  <si>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</si>
  <si>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</si>
  <si>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</si>
  <si>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</si>
  <si>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</si>
  <si>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</si>
  <si>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</si>
  <si>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</si>
  <si>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</si>
  <si>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</si>
  <si>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</si>
  <si>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</si>
  <si>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</si>
  <si>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</si>
  <si>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</si>
  <si>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</si>
  <si>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</si>
  <si>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</si>
  <si>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</si>
  <si>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</si>
  <si>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</si>
  <si>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</si>
  <si>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</si>
  <si>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</si>
  <si>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</si>
  <si>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</si>
  <si>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</si>
  <si>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</si>
  <si>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</si>
  <si>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</si>
  <si>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</si>
  <si>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</si>
  <si>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</si>
  <si>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</si>
  <si>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</si>
  <si>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</si>
  <si>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</si>
  <si>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</si>
  <si>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</si>
  <si>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</si>
  <si>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</si>
  <si>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</si>
  <si>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</si>
  <si>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</si>
  <si>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</si>
  <si>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</si>
  <si>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</si>
  <si>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</si>
  <si>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</si>
  <si>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</si>
  <si>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</si>
  <si>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</si>
  <si>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</si>
  <si>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</si>
  <si>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</si>
  <si>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</si>
  <si>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</si>
  <si>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</si>
  <si>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</si>
  <si>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</si>
  <si>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</si>
  <si>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</si>
  <si>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</si>
  <si>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</si>
  <si>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</si>
  <si>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</si>
  <si>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</si>
  <si>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</si>
  <si>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</si>
  <si>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</si>
  <si>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</si>
  <si>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</si>
  <si>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</si>
  <si>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</si>
  <si>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</si>
  <si>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</si>
  <si>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</si>
  <si>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</si>
  <si>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</si>
  <si>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</si>
  <si>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</si>
  <si>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</si>
  <si>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</si>
  <si>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</si>
  <si>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</si>
  <si>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</si>
  <si>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</si>
  <si>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</si>
  <si>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</si>
  <si>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</si>
  <si>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</si>
  <si>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</si>
  <si>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</si>
  <si>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</si>
  <si>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</si>
  <si>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</si>
  <si>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</si>
  <si>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</si>
  <si>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</si>
  <si>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</si>
  <si>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</si>
  <si>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</si>
  <si>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</si>
  <si>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</si>
  <si>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</si>
  <si>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</si>
  <si>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</si>
  <si>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</si>
  <si>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</si>
  <si>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</si>
  <si>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</si>
  <si>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</si>
  <si>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</si>
  <si>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</si>
  <si>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</si>
  <si>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</si>
  <si>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</si>
  <si>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</si>
  <si>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</si>
  <si>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</si>
  <si>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</si>
  <si>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</si>
  <si>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</si>
  <si>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</si>
  <si>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</si>
  <si>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</si>
  <si>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</si>
  <si>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</si>
  <si>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</si>
  <si>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</si>
  <si>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</si>
  <si>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</si>
  <si>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</si>
  <si>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</si>
  <si>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</si>
  <si>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</si>
  <si>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</si>
  <si>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</si>
  <si>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</si>
  <si>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</si>
  <si>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</si>
  <si>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</si>
  <si>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</si>
  <si>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</si>
  <si>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</si>
  <si>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</si>
  <si>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</si>
  <si>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</si>
  <si>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</si>
  <si>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</si>
  <si>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</si>
  <si>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</si>
  <si>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</si>
  <si>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</si>
  <si>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</si>
  <si>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</si>
  <si>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</si>
  <si>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</si>
  <si>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</si>
  <si>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</si>
  <si>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</si>
  <si>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</si>
  <si>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</si>
  <si>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</si>
  <si>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</si>
  <si>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</si>
  <si>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</si>
  <si>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</si>
  <si>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</si>
  <si>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</si>
  <si>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</si>
  <si>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</si>
  <si>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</si>
  <si>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</si>
  <si>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</si>
  <si>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</si>
  <si>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</si>
  <si>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</si>
  <si>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</si>
  <si>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</si>
  <si>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</si>
  <si>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</si>
  <si>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</si>
  <si>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</si>
  <si>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</si>
  <si>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</si>
  <si>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</si>
  <si>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</si>
  <si>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</si>
  <si>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</si>
  <si>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</si>
  <si>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</si>
  <si>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</si>
  <si>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</si>
  <si>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</si>
  <si>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</si>
  <si>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</si>
  <si>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</si>
  <si>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</si>
  <si>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</si>
  <si>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</si>
  <si>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</si>
  <si>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</si>
  <si>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</si>
  <si>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</si>
  <si>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</si>
  <si>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</si>
  <si>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</si>
  <si>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</si>
  <si>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</si>
  <si>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</si>
  <si>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</si>
  <si>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</si>
  <si>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</si>
  <si>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</si>
  <si>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</si>
  <si>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</si>
  <si>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</si>
  <si>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</si>
  <si>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</si>
  <si>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</si>
  <si>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</si>
  <si>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</si>
  <si>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</si>
  <si>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</si>
  <si>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</si>
  <si>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</si>
  <si>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</si>
  <si>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</si>
  <si>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</si>
  <si>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</si>
  <si>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</si>
  <si>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</si>
  <si>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</si>
  <si>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</si>
  <si>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</si>
  <si>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</si>
  <si>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</si>
  <si>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</si>
  <si>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</si>
  <si>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</si>
  <si>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</si>
  <si>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</si>
  <si>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</si>
  <si>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</si>
  <si>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</si>
  <si>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</si>
  <si>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</si>
  <si>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</si>
  <si>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</si>
  <si>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</si>
  <si>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</si>
  <si>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</si>
  <si>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</si>
  <si>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</si>
  <si>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</si>
  <si>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</si>
  <si>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</si>
  <si>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</si>
  <si>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</si>
  <si>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</si>
  <si>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</si>
  <si>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</si>
  <si>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</si>
  <si>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</si>
  <si>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</si>
  <si>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</si>
  <si>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</si>
  <si>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</si>
  <si>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</si>
  <si>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</si>
  <si>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</si>
  <si>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</si>
  <si>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</si>
  <si>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</si>
  <si>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</si>
  <si>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</si>
  <si>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</si>
  <si>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</si>
  <si>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</si>
  <si>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</si>
  <si>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</si>
  <si>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</si>
  <si>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</si>
  <si>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</si>
  <si>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</si>
  <si>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</si>
  <si>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</si>
  <si>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</si>
  <si>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</si>
  <si>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</si>
  <si>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</si>
  <si>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</si>
  <si>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</si>
  <si>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</si>
  <si>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</si>
  <si>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</si>
  <si>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</si>
  <si>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</si>
  <si>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</si>
  <si>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</si>
  <si>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</si>
  <si>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</si>
  <si>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</si>
  <si>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</si>
  <si>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</si>
  <si>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</si>
  <si>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</si>
  <si>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</si>
  <si>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</si>
  <si>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</si>
  <si>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</si>
  <si>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</si>
  <si>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</si>
  <si>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</si>
  <si>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</si>
  <si>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</si>
  <si>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</si>
  <si>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</si>
  <si>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</si>
  <si>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</si>
  <si>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</si>
  <si>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</si>
  <si>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</si>
  <si>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</si>
  <si>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</si>
  <si>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</si>
  <si>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</si>
  <si>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</si>
  <si>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</si>
  <si>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</si>
  <si>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</si>
  <si>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</si>
  <si>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</si>
  <si>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</si>
  <si>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</si>
  <si>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</si>
  <si>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</si>
  <si>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</si>
  <si>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</si>
  <si>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</si>
  <si>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</si>
  <si>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</si>
  <si>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</si>
  <si>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</si>
  <si>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</si>
  <si>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</si>
  <si>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</si>
  <si>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</si>
  <si>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</si>
  <si>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</si>
  <si>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</si>
  <si>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</si>
  <si>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</si>
  <si>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</si>
  <si>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</si>
  <si>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</si>
  <si>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</si>
  <si>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</si>
  <si>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</si>
  <si>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</si>
  <si>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</si>
  <si>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</si>
  <si>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</si>
  <si>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</si>
  <si>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</si>
  <si>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</si>
  <si>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</si>
  <si>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</si>
  <si>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</si>
  <si>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</si>
  <si>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</si>
  <si>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</si>
  <si>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</si>
  <si>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</si>
  <si>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</si>
  <si>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</si>
  <si>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</si>
  <si>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</si>
  <si>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</si>
  <si>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</si>
  <si>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</si>
  <si>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</si>
  <si>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</si>
  <si>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</si>
  <si>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</si>
  <si>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</si>
  <si>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</si>
  <si>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</si>
  <si>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</si>
  <si>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</si>
  <si>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</si>
  <si>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</si>
  <si>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</si>
  <si>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</si>
  <si>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</si>
  <si>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</si>
  <si>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</si>
  <si>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</si>
  <si>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</si>
  <si>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</si>
  <si>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</si>
  <si>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</si>
  <si>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</si>
  <si>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</si>
  <si>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</si>
  <si>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</si>
  <si>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</si>
  <si>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</si>
  <si>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</si>
  <si>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</si>
  <si>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</si>
  <si>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</si>
  <si>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</si>
  <si>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</si>
  <si>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</si>
  <si>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</si>
  <si>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</si>
  <si>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</si>
  <si>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</si>
  <si>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</si>
  <si>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</si>
  <si>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</si>
  <si>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</si>
  <si>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</si>
  <si>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</si>
  <si>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</si>
  <si>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</si>
  <si>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</si>
  <si>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</si>
  <si>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</si>
  <si>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</si>
  <si>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</si>
  <si>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</si>
  <si>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</si>
  <si>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</si>
  <si>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</si>
  <si>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</si>
  <si>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</si>
  <si>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</si>
  <si>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</si>
  <si>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</si>
  <si>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</si>
  <si>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</si>
  <si>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</si>
  <si>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</si>
  <si>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</si>
  <si>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</si>
  <si>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</si>
  <si>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</si>
  <si>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</si>
  <si>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</si>
  <si>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</si>
  <si>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</si>
  <si>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</si>
  <si>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</si>
  <si>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</si>
  <si>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</si>
  <si>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</si>
  <si>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</si>
  <si>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</si>
  <si>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</si>
  <si>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</si>
  <si>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</si>
  <si>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</si>
  <si>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</si>
  <si>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</si>
  <si>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</si>
  <si>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</si>
  <si>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</si>
  <si>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</si>
  <si>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</si>
  <si>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</si>
  <si>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</si>
  <si>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</si>
  <si>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</si>
  <si>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</si>
  <si>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</si>
  <si>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</si>
  <si>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</si>
  <si>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</si>
  <si>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</si>
  <si>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</si>
  <si>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</si>
  <si>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</si>
  <si>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</si>
  <si>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</si>
  <si>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</si>
  <si>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</si>
  <si>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</si>
  <si>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</si>
  <si>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</si>
  <si>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</si>
  <si>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</si>
  <si>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</si>
  <si>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</si>
  <si>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</si>
  <si>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</si>
  <si>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</si>
  <si>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</si>
  <si>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</si>
  <si>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</si>
  <si>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</si>
  <si>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</si>
  <si>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</si>
  <si>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</si>
  <si>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</si>
  <si>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</si>
  <si>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</si>
  <si>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</si>
  <si>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</si>
  <si>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</si>
  <si>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</si>
  <si>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</si>
  <si>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</si>
  <si>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</si>
  <si>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</si>
  <si>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</si>
  <si>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</si>
  <si>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</si>
  <si>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</si>
  <si>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</si>
  <si>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</si>
  <si>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</si>
  <si>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</si>
  <si>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</si>
  <si>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</si>
  <si>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</si>
  <si>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</si>
  <si>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</si>
  <si>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</si>
  <si>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</si>
  <si>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</si>
  <si>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</si>
  <si>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</si>
  <si>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</si>
  <si>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</si>
  <si>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</si>
  <si>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</si>
  <si>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</si>
  <si>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</si>
  <si>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</si>
  <si>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</si>
  <si>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</si>
  <si>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</si>
  <si>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</si>
  <si>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</si>
  <si>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</si>
  <si>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</si>
  <si>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</si>
  <si>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</si>
  <si>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</si>
  <si>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</si>
  <si>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</si>
  <si>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</si>
  <si>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</si>
  <si>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</si>
  <si>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</si>
  <si>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</si>
  <si>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</si>
  <si>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</si>
  <si>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</si>
  <si>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</si>
  <si>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</si>
  <si>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</si>
  <si>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</si>
  <si>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</si>
  <si>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</si>
  <si>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</si>
  <si>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</si>
  <si>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</si>
  <si>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</si>
  <si>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</si>
  <si>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</si>
  <si>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</si>
  <si>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</si>
  <si>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</si>
  <si>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</si>
  <si>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</si>
  <si>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</si>
  <si>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</si>
  <si>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</si>
  <si>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</si>
  <si>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</si>
  <si>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</si>
  <si>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</si>
  <si>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</si>
  <si>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</si>
  <si>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</si>
  <si>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</si>
  <si>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</si>
  <si>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</si>
  <si>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</si>
  <si>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</si>
  <si>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</si>
  <si>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</si>
  <si>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</si>
  <si>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</si>
  <si>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</si>
  <si>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</si>
  <si>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</si>
  <si>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</si>
  <si>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</si>
  <si>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</si>
  <si>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</si>
  <si>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</si>
  <si>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</si>
  <si>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</si>
  <si>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</si>
  <si>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</si>
  <si>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</si>
  <si>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</si>
  <si>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</si>
  <si>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</si>
  <si>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</si>
  <si>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</si>
  <si>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</si>
  <si>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</si>
  <si>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</si>
  <si>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</si>
  <si>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</si>
  <si>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</si>
  <si>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</si>
  <si>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</si>
  <si>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</si>
  <si>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</si>
  <si>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</si>
  <si>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</si>
  <si>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</si>
  <si>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</si>
  <si>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</si>
  <si>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</si>
  <si>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</si>
  <si>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</si>
  <si>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</si>
  <si>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</si>
  <si>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</si>
  <si>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</si>
  <si>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</si>
  <si>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</si>
  <si>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</si>
  <si>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</si>
  <si>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</si>
  <si>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</si>
  <si>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</si>
  <si>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</si>
  <si>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</si>
  <si>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</si>
  <si>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</si>
  <si>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</si>
  <si>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</si>
  <si>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</si>
  <si>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</si>
  <si>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</si>
  <si>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</si>
  <si>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</si>
  <si>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</si>
  <si>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</si>
  <si>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</si>
  <si>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</si>
  <si>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</si>
  <si>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</si>
  <si>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</si>
  <si>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</si>
  <si>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</si>
  <si>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</si>
  <si>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</si>
  <si>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</si>
  <si>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</si>
  <si>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</si>
  <si>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</si>
  <si>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</si>
  <si>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</si>
  <si>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</si>
  <si>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</si>
  <si>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</si>
  <si>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</si>
  <si>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</si>
  <si>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</si>
  <si>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</si>
  <si>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</si>
  <si>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</si>
  <si>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</si>
  <si>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</si>
  <si>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</si>
  <si>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</si>
  <si>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</si>
  <si>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</si>
  <si>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</si>
  <si>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</si>
  <si>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</si>
  <si>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</si>
  <si>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</si>
  <si>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</si>
  <si>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</si>
  <si>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</si>
  <si>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</si>
  <si>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</si>
  <si>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</si>
  <si>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</si>
  <si>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</si>
  <si>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</si>
  <si>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</si>
  <si>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</si>
  <si>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</si>
  <si>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</si>
  <si>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</si>
  <si>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</si>
  <si>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</si>
  <si>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</si>
  <si>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</si>
  <si>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</si>
  <si>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</si>
  <si>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</si>
  <si>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</si>
  <si>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</si>
  <si>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</si>
  <si>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</si>
  <si>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</si>
  <si>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</si>
  <si>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</si>
  <si>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</si>
  <si>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</si>
  <si>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</si>
  <si>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</si>
  <si>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</si>
  <si>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</si>
  <si>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</si>
  <si>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</si>
  <si>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</si>
  <si>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</si>
  <si>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</si>
  <si>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</si>
  <si>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</si>
  <si>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</si>
  <si>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</si>
  <si>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</si>
  <si>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</si>
  <si>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</si>
  <si>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</si>
  <si>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</si>
  <si>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</si>
  <si>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</si>
  <si>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</si>
  <si>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</si>
  <si>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</si>
  <si>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</si>
  <si>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</si>
  <si>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</si>
  <si>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</si>
  <si>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</si>
  <si>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</si>
  <si>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</si>
  <si>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</si>
  <si>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</si>
  <si>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</si>
  <si>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</si>
  <si>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</si>
  <si>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</si>
  <si>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</si>
  <si>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</si>
  <si>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</si>
  <si>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</si>
  <si>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</si>
  <si>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</si>
  <si>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</si>
  <si>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</si>
  <si>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</si>
  <si>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</si>
  <si>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</si>
  <si>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</si>
  <si>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</si>
  <si>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</si>
  <si>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</si>
  <si>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</si>
  <si>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</si>
  <si>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</si>
  <si>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</si>
  <si>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</si>
  <si>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</si>
  <si>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</si>
  <si>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</si>
  <si>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</si>
  <si>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</si>
  <si>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</si>
  <si>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</si>
  <si>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</si>
  <si>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</si>
  <si>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</si>
  <si>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</si>
  <si>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</si>
  <si>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</si>
  <si>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</si>
  <si>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</si>
  <si>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</si>
  <si>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</si>
  <si>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</si>
  <si>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</si>
  <si>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</si>
  <si>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</si>
  <si>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</si>
  <si>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</si>
  <si>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</si>
  <si>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</si>
  <si>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</si>
  <si>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</si>
  <si>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</si>
  <si>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</si>
  <si>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</si>
  <si>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</si>
  <si>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</si>
  <si>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</si>
  <si>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</si>
  <si>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</si>
  <si>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</si>
  <si>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</si>
  <si>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</si>
  <si>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</si>
  <si>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</si>
  <si>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</si>
  <si>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</si>
  <si>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</si>
  <si>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</si>
  <si>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</si>
  <si>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</si>
  <si>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</si>
  <si>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</si>
  <si>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</si>
  <si>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</si>
  <si>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</si>
  <si>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</si>
  <si>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</si>
  <si>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</si>
  <si>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</si>
  <si>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</si>
  <si>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</si>
  <si>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</si>
  <si>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</si>
  <si>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</si>
  <si>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</si>
  <si>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</si>
  <si>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</si>
  <si>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</si>
  <si>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</si>
  <si>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</si>
  <si>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</si>
  <si>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</si>
  <si>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</si>
  <si>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</si>
  <si>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</si>
  <si>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</si>
  <si>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</si>
  <si>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</si>
  <si>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</si>
  <si>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</si>
  <si>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</si>
  <si>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</si>
  <si>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</si>
  <si>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</si>
  <si>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</si>
  <si>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</si>
  <si>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</si>
  <si>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</si>
  <si>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</si>
  <si>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</si>
  <si>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</si>
  <si>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</si>
  <si>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</si>
  <si>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</si>
  <si>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</si>
  <si>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</si>
  <si>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</si>
  <si>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</si>
  <si>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</si>
  <si>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</si>
  <si>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</si>
  <si>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</si>
  <si>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</si>
  <si>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</si>
  <si>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</si>
  <si>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</si>
  <si>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</si>
  <si>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</si>
  <si>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</si>
  <si>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</si>
  <si>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</si>
  <si>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</si>
  <si>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</si>
  <si>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</si>
  <si>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</si>
  <si>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</si>
  <si>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</si>
  <si>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</si>
  <si>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</si>
  <si>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</si>
  <si>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</si>
  <si>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</si>
  <si>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</si>
  <si>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</si>
  <si>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</si>
  <si>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</si>
  <si>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</si>
  <si>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</si>
  <si>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</si>
  <si>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</si>
  <si>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</si>
  <si>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</si>
  <si>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</si>
  <si>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</si>
  <si>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</si>
  <si>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</si>
  <si>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</si>
  <si>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</si>
  <si>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</si>
  <si>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</si>
  <si>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</si>
  <si>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</si>
  <si>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</si>
  <si>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</si>
  <si>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</si>
  <si>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</si>
  <si>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</si>
  <si>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</si>
  <si>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</si>
  <si>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</si>
  <si>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</si>
  <si>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</si>
  <si>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</si>
  <si>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</si>
  <si>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</si>
  <si>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</si>
  <si>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</si>
  <si>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</si>
  <si>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</si>
  <si>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</si>
  <si>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</si>
  <si>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</si>
  <si>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</si>
  <si>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</si>
  <si>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</si>
  <si>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</si>
  <si>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</si>
  <si>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</si>
  <si>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</si>
  <si>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</si>
  <si>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</si>
  <si>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</si>
  <si>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</si>
  <si>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</si>
  <si>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</si>
  <si>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</si>
  <si>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</si>
  <si>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</si>
  <si>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</si>
  <si>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</si>
  <si>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</si>
  <si>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</si>
  <si>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</si>
  <si>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</si>
  <si>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</si>
  <si>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</si>
  <si>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</si>
  <si>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</si>
  <si>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</si>
  <si>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</si>
  <si>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</si>
  <si>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</si>
  <si>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</si>
  <si>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</si>
  <si>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</si>
  <si>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</si>
  <si>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</si>
  <si>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</si>
  <si>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</si>
  <si>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</si>
  <si>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</si>
  <si>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</si>
  <si>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</si>
  <si>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</si>
  <si>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</si>
  <si>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</si>
  <si>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</si>
  <si>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</si>
  <si>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</si>
  <si>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</si>
  <si>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</si>
  <si>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</si>
  <si>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</si>
  <si>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</si>
  <si>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</si>
  <si>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</si>
  <si>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</si>
  <si>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</si>
  <si>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</si>
  <si>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</si>
  <si>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</si>
  <si>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</si>
  <si>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</si>
  <si>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</si>
  <si>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</si>
  <si>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</si>
  <si>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</si>
  <si>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</si>
  <si>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</si>
  <si>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</si>
  <si>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</si>
  <si>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</si>
  <si>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</si>
  <si>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</si>
  <si>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</si>
  <si>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</si>
  <si>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</si>
  <si>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</si>
  <si>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</si>
  <si>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</si>
  <si>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</si>
  <si>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</si>
  <si>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</si>
  <si>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</si>
  <si>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</si>
  <si>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</si>
  <si>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</si>
  <si>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</si>
  <si>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</si>
  <si>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</si>
  <si>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</si>
  <si>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</si>
  <si>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</si>
  <si>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</si>
  <si>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</si>
  <si>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</si>
  <si>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</si>
  <si>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</si>
  <si>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</si>
  <si>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</si>
  <si>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</si>
  <si>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</si>
  <si>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</si>
  <si>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</si>
  <si>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</si>
  <si>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</si>
  <si>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</si>
  <si>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</si>
  <si>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</si>
  <si>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</si>
  <si>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</si>
  <si>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</si>
  <si>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</si>
  <si>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</si>
  <si>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</si>
  <si>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</si>
  <si>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</si>
  <si>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</si>
  <si>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</si>
  <si>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</si>
  <si>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</si>
  <si>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</si>
  <si>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</si>
  <si>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</si>
  <si>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</si>
  <si>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</si>
  <si>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</si>
  <si>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</si>
  <si>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</si>
  <si>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</si>
  <si>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</si>
  <si>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</si>
  <si>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</si>
  <si>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</si>
  <si>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</si>
  <si>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</si>
  <si>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</si>
  <si>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</si>
  <si>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</si>
  <si>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</si>
  <si>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</si>
  <si>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</si>
  <si>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</si>
  <si>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</si>
  <si>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</si>
  <si>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</si>
  <si>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</si>
  <si>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</si>
  <si>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</si>
  <si>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</si>
  <si>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</si>
  <si>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</si>
  <si>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</si>
  <si>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</si>
  <si>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</si>
  <si>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</si>
  <si>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</si>
  <si>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</si>
  <si>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</si>
  <si>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</si>
  <si>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</si>
  <si>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</si>
  <si>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</si>
  <si>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</si>
  <si>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</si>
  <si>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</si>
  <si>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</si>
  <si>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</si>
  <si>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</si>
  <si>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</si>
  <si>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</si>
  <si>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</si>
  <si>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</si>
  <si>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</si>
  <si>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</si>
  <si>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</si>
  <si>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</si>
  <si>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</si>
  <si>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</si>
  <si>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</si>
  <si>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</si>
  <si>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</si>
  <si>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</si>
  <si>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</si>
  <si>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</si>
  <si>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</si>
  <si>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</si>
  <si>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</si>
  <si>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</si>
  <si>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</si>
  <si>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</si>
  <si>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</si>
  <si>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</si>
  <si>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</si>
  <si>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</si>
  <si>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</si>
  <si>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</si>
  <si>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</si>
  <si>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</si>
  <si>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</si>
  <si>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</si>
  <si>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</si>
  <si>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</si>
  <si>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</si>
  <si>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</si>
  <si>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</si>
  <si>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</si>
  <si>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</si>
  <si>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</si>
  <si>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</si>
  <si>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</si>
  <si>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</si>
  <si>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</si>
  <si>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</si>
  <si>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</si>
  <si>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</si>
  <si>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</si>
  <si>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</si>
  <si>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</si>
  <si>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</si>
  <si>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</si>
  <si>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</si>
  <si>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</si>
  <si>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</si>
  <si>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</si>
  <si>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</si>
  <si>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</si>
  <si>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</si>
  <si>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</si>
  <si>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</si>
  <si>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</si>
  <si>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</si>
  <si>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</si>
  <si>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</si>
  <si>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</si>
  <si>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</si>
  <si>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</si>
  <si>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</si>
  <si>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</si>
  <si>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</si>
  <si>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</si>
  <si>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</si>
  <si>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</si>
  <si>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</si>
  <si>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</si>
  <si>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</si>
  <si>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</si>
  <si>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</si>
  <si>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</si>
  <si>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</si>
  <si>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</si>
  <si>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</si>
  <si>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</si>
  <si>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</si>
  <si>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</si>
  <si>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</si>
  <si>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</si>
  <si>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</si>
  <si>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</si>
  <si>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</si>
  <si>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</si>
  <si>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</si>
  <si>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</si>
  <si>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</si>
  <si>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</si>
  <si>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</si>
  <si>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</si>
  <si>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</si>
  <si>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</si>
  <si>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</si>
  <si>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</si>
  <si>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</si>
  <si>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</si>
  <si>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</si>
  <si>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</si>
  <si>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</si>
  <si>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</si>
  <si>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</si>
  <si>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</si>
  <si>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</si>
  <si>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</si>
  <si>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</si>
  <si>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</si>
  <si>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</si>
  <si>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</si>
  <si>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</si>
  <si>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</si>
  <si>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</si>
  <si>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</si>
  <si>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</si>
  <si>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</si>
  <si>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</si>
  <si>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</si>
  <si>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</si>
  <si>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</si>
  <si>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</si>
  <si>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</si>
  <si>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</si>
  <si>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</si>
  <si>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</si>
  <si>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</si>
  <si>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</si>
  <si>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</si>
  <si>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</si>
  <si>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</si>
  <si>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</si>
  <si>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</si>
  <si>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</si>
  <si>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</si>
  <si>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</si>
  <si>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</si>
  <si>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</si>
  <si>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</si>
  <si>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</si>
  <si>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</si>
  <si>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</si>
  <si>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</si>
  <si>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</si>
  <si>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</si>
  <si>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</si>
  <si>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</si>
  <si>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</si>
  <si>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</si>
  <si>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</si>
  <si>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</si>
  <si>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</si>
  <si>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</si>
  <si>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</si>
  <si>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</si>
  <si>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</si>
  <si>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</si>
  <si>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</si>
  <si>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</si>
  <si>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</si>
  <si>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</si>
  <si>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</si>
  <si>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</si>
  <si>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</si>
  <si>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</si>
  <si>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</si>
  <si>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</si>
  <si>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</si>
  <si>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</si>
  <si>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</si>
  <si>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</si>
  <si>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</si>
  <si>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</si>
  <si>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</si>
  <si>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</si>
  <si>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</si>
  <si>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</si>
  <si>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</si>
  <si>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</si>
  <si>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</si>
  <si>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</si>
  <si>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</si>
  <si>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</si>
  <si>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</si>
  <si>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</si>
  <si>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</si>
  <si>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</si>
  <si>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</si>
  <si>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</si>
  <si>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</si>
  <si>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</si>
  <si>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</si>
  <si>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</si>
  <si>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</si>
  <si>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</si>
  <si>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</si>
  <si>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</si>
  <si>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</si>
  <si>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</si>
  <si>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</si>
  <si>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</si>
  <si>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</si>
  <si>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</si>
  <si>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</si>
  <si>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</si>
  <si>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</si>
  <si>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</si>
  <si>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</si>
  <si>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</si>
  <si>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</si>
  <si>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</si>
  <si>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</si>
  <si>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</si>
  <si>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</si>
  <si>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</si>
  <si>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</si>
  <si>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</si>
  <si>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</si>
  <si>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</si>
  <si>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</si>
  <si>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</si>
  <si>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</si>
  <si>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</si>
  <si>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</si>
  <si>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</si>
  <si>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</si>
  <si>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</si>
  <si>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</si>
  <si>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</si>
  <si>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</si>
  <si>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</si>
  <si>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</si>
  <si>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</si>
  <si>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</si>
  <si>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</si>
  <si>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</si>
  <si>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</si>
  <si>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</si>
  <si>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</si>
  <si>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</si>
  <si>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</si>
  <si>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</si>
  <si>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</si>
  <si>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</si>
  <si>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</si>
  <si>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</si>
  <si>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</si>
  <si>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</si>
  <si>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</si>
  <si>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</si>
  <si>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</si>
  <si>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</si>
  <si>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</si>
  <si>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</si>
  <si>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</si>
  <si>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</si>
  <si>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</si>
  <si>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</si>
  <si>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</si>
  <si>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</si>
  <si>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</si>
  <si>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</si>
  <si>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</si>
  <si>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</si>
  <si>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</si>
  <si>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</si>
  <si>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</si>
  <si>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</si>
  <si>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</si>
  <si>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</si>
  <si>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</si>
  <si>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</si>
  <si>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</si>
  <si>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</si>
  <si>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</si>
  <si>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</si>
  <si>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</si>
  <si>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</si>
  <si>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</si>
  <si>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</si>
  <si>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</si>
  <si>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</si>
  <si>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</si>
  <si>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</si>
  <si>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</si>
  <si>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</si>
  <si>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</si>
  <si>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</si>
  <si>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</si>
  <si>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</si>
  <si>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</si>
  <si>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</si>
  <si>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</si>
  <si>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</si>
  <si>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</si>
  <si>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</si>
  <si>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</si>
  <si>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</si>
  <si>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</si>
  <si>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</si>
  <si>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</si>
  <si>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</si>
  <si>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</si>
  <si>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</si>
  <si>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</si>
  <si>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</si>
  <si>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</si>
  <si>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</si>
  <si>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</si>
  <si>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</si>
  <si>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</si>
  <si>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</si>
  <si>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</si>
  <si>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</si>
  <si>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</si>
  <si>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</si>
  <si>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</si>
  <si>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</si>
  <si>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</si>
  <si>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</si>
  <si>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</si>
  <si>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</si>
  <si>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</si>
  <si>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</si>
  <si>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</si>
  <si>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</si>
  <si>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</si>
  <si>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</si>
  <si>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</si>
  <si>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</si>
  <si>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</si>
  <si>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</si>
  <si>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</si>
  <si>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</si>
  <si>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</si>
  <si>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</si>
  <si>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</si>
  <si>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</si>
  <si>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</si>
  <si>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</si>
  <si>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</si>
  <si>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</si>
  <si>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</si>
  <si>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</si>
  <si>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</si>
  <si>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</si>
  <si>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</si>
  <si>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</si>
  <si>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</si>
  <si>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</si>
  <si>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</si>
  <si>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</si>
  <si>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</si>
  <si>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</si>
  <si>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</si>
  <si>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</si>
  <si>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</si>
  <si>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</si>
  <si>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</si>
  <si>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</si>
  <si>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</si>
  <si>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</si>
  <si>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</si>
  <si>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</si>
  <si>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</si>
  <si>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</si>
  <si>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</si>
  <si>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</si>
  <si>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</si>
  <si>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</si>
  <si>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</si>
  <si>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</si>
  <si>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</si>
  <si>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</si>
  <si>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</si>
  <si>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</si>
  <si>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</si>
  <si>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</si>
  <si>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</si>
  <si>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</si>
  <si>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</si>
  <si>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</si>
  <si>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</si>
  <si>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</si>
  <si>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</si>
  <si>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</si>
  <si>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</si>
  <si>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</si>
  <si>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</si>
  <si>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</si>
  <si>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</si>
  <si>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</si>
  <si>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</si>
  <si>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</si>
  <si>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</si>
  <si>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</si>
  <si>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</si>
  <si>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</si>
  <si>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</si>
  <si>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</si>
  <si>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</si>
  <si>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</si>
  <si>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</si>
  <si>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</si>
  <si>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</si>
  <si>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</si>
  <si>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</si>
  <si>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</si>
  <si>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</si>
  <si>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</si>
  <si>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</si>
  <si>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</si>
  <si>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</si>
  <si>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</si>
  <si>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</si>
  <si>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</si>
  <si>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</si>
  <si>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</si>
  <si>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</si>
  <si>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</si>
  <si>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</si>
  <si>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</si>
  <si>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</si>
  <si>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</si>
  <si>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</si>
  <si>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</si>
  <si>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</si>
  <si>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</si>
  <si>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</si>
  <si>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</si>
  <si>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</si>
  <si>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</si>
  <si>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</si>
  <si>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</si>
  <si>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</si>
  <si>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</si>
  <si>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</si>
  <si>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</si>
  <si>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</si>
  <si>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</si>
  <si>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</si>
  <si>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</si>
  <si>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</si>
  <si>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</si>
  <si>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</si>
  <si>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</si>
  <si>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</si>
  <si>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</si>
  <si>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</si>
  <si>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</si>
  <si>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</si>
  <si>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</si>
  <si>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</si>
  <si>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</si>
  <si>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</si>
  <si>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</si>
  <si>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</si>
  <si>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</si>
  <si>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</si>
  <si>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</si>
  <si>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</si>
  <si>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</si>
  <si>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</si>
  <si>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</si>
  <si>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</si>
  <si>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</si>
  <si>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</si>
  <si>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</si>
  <si>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</si>
  <si>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</si>
  <si>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</si>
  <si>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</si>
  <si>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</si>
  <si>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</si>
  <si>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</si>
  <si>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</si>
  <si>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</si>
  <si>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</si>
  <si>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</si>
  <si>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</si>
  <si>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</si>
  <si>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</si>
  <si>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</si>
  <si>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</si>
  <si>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</si>
  <si>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</si>
  <si>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</si>
  <si>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</si>
  <si>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</si>
  <si>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</si>
  <si>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</si>
  <si>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</si>
  <si>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</si>
  <si>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</si>
  <si>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</si>
  <si>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</si>
  <si>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</si>
  <si>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</si>
  <si>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</si>
  <si>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</si>
  <si>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</si>
  <si>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</si>
  <si>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</si>
  <si>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</si>
  <si>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</si>
  <si>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</si>
  <si>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</si>
  <si>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</si>
  <si>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</si>
  <si>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</si>
  <si>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</si>
  <si>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</si>
  <si>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</si>
  <si>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</si>
  <si>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</si>
  <si>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</si>
  <si>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</si>
  <si>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</si>
  <si>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</si>
  <si>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</si>
  <si>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</si>
  <si>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</si>
  <si>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</si>
  <si>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</si>
  <si>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</si>
  <si>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</si>
  <si>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</si>
  <si>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</si>
  <si>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</si>
  <si>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</si>
  <si>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</si>
  <si>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</si>
  <si>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</si>
  <si>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</si>
  <si>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</si>
  <si>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</si>
  <si>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</si>
  <si>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</si>
  <si>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</si>
  <si>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</si>
  <si>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</si>
  <si>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</si>
  <si>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</si>
  <si>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</si>
  <si>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</si>
  <si>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</si>
  <si>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</si>
  <si>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</si>
  <si>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</si>
  <si>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</si>
  <si>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</si>
  <si>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</si>
  <si>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</si>
  <si>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</si>
  <si>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</si>
  <si>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</si>
  <si>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</si>
  <si>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</si>
  <si>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</si>
  <si>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</si>
  <si>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</si>
  <si>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</si>
  <si>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</si>
  <si>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</si>
  <si>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</si>
  <si>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</si>
  <si>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</si>
  <si>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</si>
  <si>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</si>
  <si>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</si>
  <si>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</si>
  <si>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</si>
  <si>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</si>
  <si>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</si>
  <si>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</si>
  <si>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</si>
  <si>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</si>
  <si>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</si>
  <si>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</si>
  <si>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</si>
  <si>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</si>
  <si>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</si>
  <si>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</si>
  <si>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</si>
  <si>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</si>
  <si>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</si>
  <si>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</si>
  <si>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</si>
  <si>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</si>
  <si>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</si>
  <si>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</si>
  <si>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</si>
  <si>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</si>
  <si>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</si>
  <si>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</si>
  <si>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</si>
  <si>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</si>
  <si>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</si>
  <si>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</si>
  <si>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</si>
  <si>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</si>
  <si>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</si>
  <si>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</si>
  <si>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</si>
  <si>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</si>
  <si>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</si>
  <si>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</si>
  <si>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</si>
  <si>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</si>
  <si>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</si>
  <si>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</si>
  <si>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</si>
  <si>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</si>
  <si>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</si>
  <si>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</si>
  <si>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</si>
  <si>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</si>
  <si>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</si>
  <si>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</si>
  <si>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</si>
  <si>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</si>
  <si>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</si>
  <si>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</si>
  <si>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</si>
  <si>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</si>
  <si>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</si>
  <si>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</si>
  <si>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</si>
  <si>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</si>
  <si>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</si>
  <si>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</si>
  <si>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</si>
  <si>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</si>
  <si>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</si>
  <si>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</si>
  <si>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</si>
  <si>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</si>
  <si>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</si>
  <si>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</si>
  <si>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</si>
  <si>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</si>
  <si>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</si>
  <si>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</si>
  <si>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</si>
  <si>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</si>
  <si>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</si>
  <si>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</si>
  <si>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</si>
  <si>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</si>
  <si>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</si>
  <si>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</si>
  <si>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</si>
  <si>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</si>
  <si>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</si>
  <si>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</si>
  <si>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</si>
  <si>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</si>
  <si>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</si>
  <si>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</si>
  <si>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</si>
  <si>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</si>
  <si>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</si>
  <si>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</si>
  <si>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</si>
  <si>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</si>
  <si>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</si>
  <si>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</si>
  <si>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</si>
  <si>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</si>
  <si>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</si>
  <si>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</si>
  <si>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</si>
  <si>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</si>
  <si>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</si>
  <si>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</si>
  <si>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</si>
  <si>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</si>
  <si>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</si>
  <si>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</si>
  <si>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</si>
  <si>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</si>
  <si>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</si>
  <si>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</si>
  <si>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</si>
  <si>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</si>
  <si>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</si>
  <si>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</si>
  <si>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</si>
  <si>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</si>
  <si>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</si>
  <si>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</si>
  <si>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</si>
  <si>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</si>
  <si>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</si>
  <si>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</si>
  <si>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</si>
  <si>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</si>
  <si>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</si>
  <si>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</si>
  <si>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</si>
  <si>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</si>
  <si>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</si>
  <si>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</si>
  <si>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</si>
  <si>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</si>
  <si>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</si>
  <si>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</si>
  <si>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</si>
  <si>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</si>
  <si>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</si>
  <si>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</si>
  <si>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</si>
  <si>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</si>
  <si>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</si>
  <si>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</si>
  <si>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</si>
  <si>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</si>
  <si>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</si>
  <si>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</si>
  <si>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</si>
  <si>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</si>
  <si>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</si>
  <si>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</si>
  <si>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</si>
  <si>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</si>
  <si>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</si>
  <si>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</si>
  <si>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</si>
  <si>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</si>
  <si>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</si>
  <si>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</si>
  <si>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</si>
  <si>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</si>
  <si>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</si>
  <si>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</si>
  <si>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</si>
  <si>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</si>
  <si>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</si>
  <si>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</si>
  <si>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</si>
  <si>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</si>
  <si>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</si>
  <si>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</si>
  <si>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</si>
  <si>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</si>
  <si>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</si>
  <si>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</si>
  <si>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</si>
  <si>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</si>
  <si>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</si>
  <si>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</si>
  <si>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</si>
  <si>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</si>
  <si>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</si>
  <si>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</si>
  <si>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</si>
  <si>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</si>
  <si>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</si>
  <si>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</si>
  <si>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</si>
  <si>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</si>
  <si>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</si>
  <si>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</si>
  <si>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</si>
  <si>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</si>
  <si>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</si>
  <si>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</si>
  <si>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</si>
  <si>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</si>
  <si>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</si>
  <si>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</si>
  <si>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</si>
  <si>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</si>
  <si>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</si>
  <si>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</si>
  <si>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</si>
  <si>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</si>
  <si>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</si>
  <si>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</si>
  <si>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</si>
  <si>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</si>
  <si>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</si>
  <si>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</si>
  <si>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</si>
  <si>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</si>
  <si>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</si>
  <si>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</si>
  <si>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</si>
  <si>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</si>
  <si>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</si>
  <si>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</si>
  <si>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</si>
  <si>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</si>
  <si>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</si>
  <si>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</si>
  <si>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</si>
  <si>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</si>
  <si>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</si>
  <si>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</si>
  <si>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</si>
  <si>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</si>
  <si>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</si>
  <si>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</si>
  <si>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</si>
  <si>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</si>
  <si>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</si>
  <si>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</si>
  <si>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</si>
  <si>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</si>
  <si>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</si>
  <si>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</si>
  <si>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</si>
  <si>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</si>
  <si>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</si>
  <si>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</si>
  <si>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</si>
  <si>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</si>
  <si>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</si>
  <si>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</si>
  <si>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</si>
  <si>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</si>
  <si>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</si>
  <si>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</si>
  <si>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</si>
  <si>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</si>
  <si>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</si>
  <si>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</si>
  <si>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</si>
  <si>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</si>
  <si>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</si>
  <si>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</si>
  <si>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</si>
  <si>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</si>
  <si>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</si>
  <si>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</si>
  <si>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</si>
  <si>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</si>
  <si>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</si>
  <si>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</si>
  <si>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</si>
  <si>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</si>
  <si>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</si>
  <si>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</si>
  <si>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</si>
  <si>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</si>
  <si>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</si>
  <si>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</si>
  <si>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</si>
  <si>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</si>
  <si>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</si>
  <si>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</si>
  <si>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</si>
  <si>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</si>
  <si>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</si>
  <si>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</si>
  <si>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</si>
  <si>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</si>
  <si>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</si>
  <si>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</si>
  <si>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</si>
  <si>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</si>
  <si>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</si>
  <si>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</si>
  <si>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</si>
  <si>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</si>
  <si>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</si>
  <si>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</si>
  <si>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</si>
  <si>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</si>
  <si>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</si>
  <si>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</si>
  <si>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</si>
  <si>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</si>
  <si>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</si>
  <si>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</si>
  <si>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</si>
  <si>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</si>
  <si>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</si>
  <si>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</si>
  <si>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</si>
  <si>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</si>
  <si>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</si>
  <si>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</si>
  <si>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</si>
  <si>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</si>
  <si>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</si>
  <si>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</si>
  <si>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</si>
  <si>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</si>
  <si>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</si>
  <si>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</si>
  <si>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</si>
  <si>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</si>
  <si>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</si>
  <si>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</si>
  <si>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</si>
  <si>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</si>
  <si>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</si>
  <si>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</si>
  <si>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</si>
  <si>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</si>
  <si>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</si>
  <si>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</si>
  <si>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</si>
  <si>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</si>
  <si>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</si>
  <si>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</si>
  <si>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</si>
  <si>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</si>
  <si>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</si>
  <si>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</si>
  <si>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</si>
  <si>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</si>
  <si>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</si>
  <si>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</si>
  <si>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</si>
  <si>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</si>
  <si>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</si>
  <si>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</si>
  <si>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</si>
  <si>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</si>
  <si>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</si>
  <si>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</si>
  <si>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</si>
  <si>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</si>
  <si>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</si>
  <si>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</si>
  <si>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</si>
  <si>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</si>
  <si>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</si>
  <si>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</si>
  <si>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</si>
  <si>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</si>
  <si>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</si>
  <si>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</si>
  <si>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</si>
  <si>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</si>
  <si>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</si>
  <si>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</si>
  <si>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</si>
  <si>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</si>
  <si>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</si>
  <si>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</si>
  <si>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</si>
  <si>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</si>
  <si>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</si>
  <si>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</si>
  <si>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</si>
  <si>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</si>
  <si>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</si>
  <si>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</si>
  <si>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</si>
  <si>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</si>
  <si>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</si>
  <si>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</si>
  <si>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</si>
  <si>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</si>
  <si>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</si>
  <si>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</si>
  <si>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</si>
  <si>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</si>
  <si>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</si>
  <si>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</si>
  <si>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</si>
  <si>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</si>
  <si>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</si>
  <si>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</si>
  <si>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</si>
  <si>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</si>
  <si>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</si>
  <si>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</si>
  <si>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</si>
  <si>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</si>
  <si>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</si>
  <si>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</si>
  <si>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</si>
  <si>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</si>
  <si>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</si>
  <si>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</si>
  <si>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</si>
  <si>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</si>
  <si>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</si>
  <si>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</si>
  <si>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</si>
  <si>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</si>
  <si>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</si>
  <si>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</si>
  <si>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</si>
  <si>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</si>
  <si>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</si>
  <si>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</si>
  <si>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</si>
  <si>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</si>
  <si>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</si>
  <si>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</si>
  <si>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</si>
  <si>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</si>
  <si>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</si>
  <si>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</si>
  <si>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</si>
  <si>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</si>
  <si>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</si>
  <si>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</si>
  <si>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</si>
  <si>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</si>
  <si>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</si>
  <si>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</si>
  <si>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</si>
  <si>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</si>
  <si>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</si>
  <si>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</si>
  <si>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</si>
  <si>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</si>
  <si>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</si>
  <si>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</si>
  <si>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</si>
  <si>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</si>
  <si>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</si>
  <si>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</si>
  <si>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</si>
  <si>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</si>
  <si>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</si>
  <si>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</si>
  <si>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</si>
  <si>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</si>
  <si>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</si>
  <si>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</si>
  <si>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</si>
  <si>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</si>
  <si>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</si>
  <si>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</si>
  <si>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</si>
  <si>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</si>
  <si>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</si>
  <si>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</si>
  <si>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</si>
  <si>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</si>
  <si>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</si>
  <si>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</si>
  <si>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</si>
  <si>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</si>
  <si>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</si>
  <si>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</si>
  <si>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</si>
  <si>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</si>
  <si>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</si>
  <si>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</si>
  <si>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</si>
  <si>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</si>
  <si>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</si>
  <si>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</si>
  <si>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</si>
  <si>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</si>
  <si>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</si>
  <si>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</si>
  <si>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</si>
  <si>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</si>
  <si>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</si>
  <si>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</si>
  <si>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</si>
  <si>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</si>
  <si>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</si>
  <si>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</si>
  <si>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</si>
  <si>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</si>
  <si>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</si>
  <si>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</si>
  <si>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</si>
  <si>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</si>
  <si>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</si>
  <si>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</si>
  <si>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</si>
  <si>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</si>
  <si>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</si>
  <si>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</si>
  <si>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</si>
  <si>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</si>
  <si>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</si>
  <si>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</si>
  <si>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</si>
  <si>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</si>
  <si>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</si>
  <si>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</si>
  <si>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</si>
  <si>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</si>
  <si>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</si>
  <si>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</si>
  <si>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</si>
  <si>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</si>
  <si>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</si>
  <si>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</si>
  <si>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</si>
  <si>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</si>
  <si>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</si>
  <si>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</si>
  <si>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</si>
  <si>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</si>
  <si>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</si>
  <si>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</si>
  <si>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</si>
  <si>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</si>
  <si>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</si>
  <si>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</si>
  <si>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</si>
  <si>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</si>
  <si>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</si>
  <si>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</si>
  <si>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</si>
  <si>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</si>
  <si>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</si>
  <si>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</si>
  <si>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</si>
  <si>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</si>
  <si>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</si>
  <si>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</si>
  <si>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</si>
  <si>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</si>
  <si>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</si>
  <si>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</si>
  <si>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</si>
  <si>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</si>
  <si>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</si>
  <si>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</si>
  <si>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</si>
  <si>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</si>
  <si>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</si>
  <si>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</si>
  <si>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</si>
  <si>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</si>
  <si>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</si>
  <si>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</si>
  <si>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</si>
  <si>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</si>
  <si>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</si>
  <si>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</si>
  <si>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</si>
  <si>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</si>
  <si>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</si>
  <si>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</si>
  <si>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</si>
  <si>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</si>
  <si>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</si>
  <si>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</si>
  <si>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</si>
  <si>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</si>
  <si>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</si>
  <si>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</si>
  <si>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</si>
  <si>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</si>
  <si>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</si>
  <si>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</si>
  <si>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</si>
  <si>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</si>
  <si>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</si>
  <si>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</si>
  <si>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</si>
  <si>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</si>
  <si>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</si>
  <si>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</si>
  <si>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</si>
  <si>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</si>
  <si>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</si>
  <si>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</si>
  <si>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</si>
  <si>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</si>
  <si>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</si>
  <si>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</si>
  <si>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</si>
  <si>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</si>
  <si>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</si>
  <si>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</si>
  <si>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</si>
  <si>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</si>
  <si>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</si>
  <si>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</si>
  <si>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</si>
  <si>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</si>
  <si>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</si>
  <si>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</si>
  <si>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</si>
  <si>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</si>
  <si>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</si>
  <si>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</si>
  <si>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</si>
  <si>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</si>
  <si>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</si>
  <si>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</si>
  <si>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</si>
  <si>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</si>
  <si>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</si>
  <si>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</si>
  <si>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</si>
  <si>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</si>
  <si>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</si>
  <si>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</si>
  <si>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</si>
  <si>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</si>
  <si>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</si>
  <si>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</si>
  <si>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</si>
  <si>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</si>
  <si>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</si>
  <si>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</si>
  <si>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</si>
  <si>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</si>
  <si>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</si>
  <si>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</si>
  <si>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</si>
  <si>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</si>
  <si>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</si>
  <si>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</si>
  <si>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</si>
  <si>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</si>
  <si>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</si>
  <si>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</si>
  <si>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</si>
  <si>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</si>
  <si>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</si>
  <si>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</si>
  <si>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</si>
  <si>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</si>
  <si>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</si>
  <si>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</si>
  <si>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</si>
  <si>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</si>
  <si>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</si>
  <si>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</si>
  <si>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</si>
  <si>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</si>
  <si>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</si>
  <si>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</si>
  <si>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</si>
  <si>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</si>
  <si>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</si>
  <si>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</si>
  <si>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</si>
  <si>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</si>
  <si>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</si>
  <si>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</si>
  <si>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</si>
  <si>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</si>
  <si>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</si>
  <si>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</si>
  <si>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</si>
  <si>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</si>
  <si>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</si>
  <si>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</si>
  <si>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</si>
  <si>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</si>
  <si>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</si>
  <si>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</si>
  <si>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</si>
  <si>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</si>
  <si>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</si>
  <si>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</si>
  <si>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</si>
  <si>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</si>
  <si>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</si>
  <si>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</si>
  <si>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</si>
  <si>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</si>
  <si>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</si>
  <si>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</si>
  <si>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</si>
  <si>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</si>
  <si>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</si>
  <si>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</si>
  <si>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</si>
  <si>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</si>
  <si>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</si>
  <si>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</si>
  <si>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</si>
  <si>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</si>
  <si>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</si>
  <si>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</si>
  <si>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</si>
  <si>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</si>
  <si>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</si>
  <si>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</si>
  <si>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</si>
  <si>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</si>
  <si>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</si>
  <si>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</si>
  <si>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</si>
  <si>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</si>
  <si>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</si>
  <si>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</si>
  <si>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</si>
  <si>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</si>
  <si>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</si>
  <si>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</si>
  <si>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</si>
  <si>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</si>
  <si>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</si>
  <si>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</si>
  <si>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</si>
  <si>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</si>
  <si>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</si>
  <si>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</si>
  <si>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</si>
  <si>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</si>
  <si>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</si>
  <si>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</si>
  <si>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</si>
  <si>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</si>
  <si>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</si>
  <si>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</si>
  <si>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</si>
  <si>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</si>
  <si>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</si>
  <si>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</si>
  <si>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</si>
  <si>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</si>
  <si>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</si>
  <si>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</si>
  <si>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</si>
  <si>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</si>
  <si>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</si>
  <si>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</si>
  <si>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</si>
  <si>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</si>
  <si>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</si>
  <si>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</si>
  <si>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</si>
  <si>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</si>
  <si>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</si>
  <si>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</si>
  <si>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</si>
  <si>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</si>
  <si>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</si>
  <si>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</si>
  <si>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</si>
  <si>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</si>
  <si>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</si>
  <si>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</si>
  <si>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</si>
  <si>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</si>
  <si>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</si>
  <si>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</si>
  <si>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</si>
  <si>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</si>
  <si>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</si>
  <si>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</si>
  <si>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</si>
  <si>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</si>
  <si>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</si>
  <si>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</si>
  <si>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</si>
  <si>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</si>
  <si>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</si>
  <si>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</si>
  <si>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</si>
  <si>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</si>
  <si>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</si>
  <si>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</si>
  <si>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</si>
  <si>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</si>
  <si>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</si>
  <si>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</si>
  <si>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</si>
  <si>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</si>
  <si>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</si>
  <si>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</si>
  <si>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</si>
  <si>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</si>
  <si>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</si>
  <si>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</si>
  <si>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</si>
  <si>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</si>
  <si>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</si>
  <si>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</si>
  <si>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</si>
  <si>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</si>
  <si>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</si>
  <si>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</si>
  <si>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</si>
  <si>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</si>
  <si>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</si>
  <si>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</si>
  <si>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</si>
  <si>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</si>
  <si>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</si>
  <si>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</si>
  <si>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</si>
  <si>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</si>
  <si>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</si>
  <si>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</si>
  <si>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</si>
  <si>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</si>
  <si>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</si>
  <si>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</si>
  <si>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</si>
  <si>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</si>
  <si>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</si>
  <si>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</si>
  <si>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</si>
  <si>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</si>
  <si>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</si>
  <si>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</si>
  <si>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</si>
  <si>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</si>
  <si>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</si>
  <si>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</si>
  <si>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</si>
  <si>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</si>
  <si>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</si>
  <si>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</si>
  <si>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</si>
  <si>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</si>
  <si>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</si>
  <si>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</si>
  <si>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</si>
  <si>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</si>
  <si>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</si>
  <si>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</si>
  <si>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</si>
  <si>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</si>
  <si>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</si>
  <si>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</si>
  <si>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</si>
  <si>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</si>
  <si>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</si>
  <si>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</si>
  <si>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</si>
  <si>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</si>
  <si>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</si>
  <si>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</si>
  <si>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</si>
  <si>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</si>
  <si>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</si>
  <si>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</si>
  <si>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</si>
  <si>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</si>
  <si>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</si>
  <si>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</si>
  <si>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</si>
  <si>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</si>
  <si>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</si>
  <si>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</si>
  <si>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</si>
  <si>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</si>
  <si>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</si>
  <si>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</si>
  <si>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</si>
  <si>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</si>
  <si>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</si>
  <si>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</si>
  <si>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</si>
  <si>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</si>
  <si>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</si>
  <si>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</si>
  <si>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</si>
  <si>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</si>
  <si>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</si>
  <si>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</si>
  <si>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</si>
  <si>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</si>
  <si>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</si>
  <si>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</si>
  <si>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</si>
  <si>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</si>
  <si>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</si>
  <si>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</si>
  <si>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</si>
  <si>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</si>
  <si>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</si>
  <si>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</si>
  <si>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</si>
  <si>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</si>
  <si>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</si>
  <si>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</si>
  <si>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</si>
  <si>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</si>
  <si>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</si>
  <si>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</si>
  <si>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</si>
  <si>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</si>
  <si>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</si>
  <si>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</si>
  <si>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</si>
  <si>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</si>
  <si>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</si>
  <si>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</si>
  <si>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</si>
  <si>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</si>
  <si>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</si>
  <si>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</si>
  <si>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</si>
  <si>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</si>
  <si>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</si>
  <si>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</si>
  <si>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</si>
  <si>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</si>
  <si>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</si>
  <si>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</si>
  <si>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</si>
  <si>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</si>
  <si>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</si>
  <si>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</si>
  <si>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</si>
  <si>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</si>
  <si>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</si>
  <si>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</si>
  <si>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</si>
  <si>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</si>
  <si>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</si>
  <si>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</si>
  <si>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</si>
  <si>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</si>
  <si>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</si>
  <si>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</si>
  <si>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</si>
  <si>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</si>
  <si>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</si>
  <si>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</si>
  <si>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</si>
  <si>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</si>
  <si>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</si>
  <si>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</si>
  <si>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</si>
  <si>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</si>
  <si>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</si>
  <si>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</si>
  <si>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</si>
  <si>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</si>
  <si>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</si>
  <si>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</si>
  <si>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</si>
  <si>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</si>
  <si>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</si>
  <si>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</si>
  <si>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</si>
  <si>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</si>
  <si>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</si>
  <si>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</si>
  <si>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</si>
  <si>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</si>
  <si>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</si>
  <si>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</si>
  <si>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</si>
  <si>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</si>
  <si>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</si>
  <si>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</si>
  <si>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</si>
  <si>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</si>
  <si>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</si>
  <si>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</si>
  <si>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</si>
  <si>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</si>
  <si>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</si>
  <si>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</si>
  <si>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</si>
  <si>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</si>
  <si>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</si>
  <si>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</si>
  <si>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</si>
  <si>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</si>
  <si>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</si>
  <si>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</si>
  <si>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</si>
  <si>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</si>
  <si>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</si>
  <si>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</si>
  <si>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</si>
  <si>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</si>
  <si>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</si>
  <si>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</si>
  <si>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</si>
  <si>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</si>
  <si>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</si>
  <si>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</si>
  <si>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</si>
  <si>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</si>
  <si>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</si>
  <si>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</si>
  <si>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</si>
  <si>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</si>
  <si>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</si>
  <si>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</si>
  <si>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</si>
  <si>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</si>
  <si>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</si>
  <si>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</si>
  <si>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</si>
  <si>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</si>
  <si>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</si>
  <si>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</si>
  <si>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</si>
  <si>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</si>
  <si>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</si>
  <si>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</si>
  <si>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</si>
  <si>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</si>
  <si>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</si>
  <si>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</si>
  <si>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</si>
  <si>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</si>
  <si>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</si>
  <si>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</si>
  <si>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</si>
  <si>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</si>
  <si>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</si>
  <si>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</si>
  <si>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</si>
  <si>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</si>
  <si>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</si>
  <si>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</si>
  <si>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</si>
  <si>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</si>
  <si>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</si>
  <si>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</si>
  <si>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</si>
  <si>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</si>
  <si>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</si>
  <si>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</si>
  <si>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</si>
  <si>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</si>
  <si>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</si>
  <si>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</si>
  <si>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</si>
  <si>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</si>
  <si>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</si>
  <si>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</si>
  <si>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</si>
  <si>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</si>
  <si>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</si>
  <si>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</si>
  <si>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</si>
  <si>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</si>
  <si>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</si>
  <si>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</si>
  <si>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</si>
  <si>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</si>
  <si>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</si>
  <si>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</si>
  <si>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</si>
  <si>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</si>
  <si>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</si>
  <si>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</si>
  <si>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</si>
  <si>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</si>
  <si>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</si>
  <si>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</si>
  <si>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</si>
  <si>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</si>
  <si>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</si>
  <si>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</si>
  <si>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</si>
  <si>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</si>
  <si>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</si>
  <si>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</si>
  <si>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</si>
  <si>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</si>
  <si>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</si>
  <si>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</si>
  <si>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</si>
  <si>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</si>
  <si>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</si>
  <si>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</si>
  <si>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</si>
  <si>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</si>
  <si>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</si>
  <si>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</si>
  <si>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</si>
  <si>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</si>
  <si>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</si>
  <si>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</si>
  <si>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</si>
  <si>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</si>
  <si>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</si>
  <si>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</si>
  <si>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</si>
  <si>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</si>
  <si>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</si>
  <si>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</si>
  <si>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</si>
  <si>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</si>
  <si>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</si>
  <si>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</si>
  <si>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</si>
  <si>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</si>
  <si>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</si>
  <si>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</si>
  <si>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</si>
  <si>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</si>
  <si>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</si>
  <si>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</si>
  <si>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</si>
  <si>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</si>
  <si>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</si>
  <si>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</si>
  <si>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</si>
  <si>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</si>
  <si>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</si>
  <si>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</si>
  <si>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</si>
  <si>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</si>
  <si>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</si>
  <si>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</si>
  <si>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</si>
  <si>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</si>
  <si>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</si>
  <si>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</si>
  <si>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</si>
  <si>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</si>
  <si>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</si>
  <si>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</si>
  <si>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</si>
  <si>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</si>
  <si>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</si>
  <si>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</si>
  <si>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</si>
  <si>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</si>
  <si>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</si>
  <si>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</si>
  <si>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</si>
  <si>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</si>
  <si>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</si>
  <si>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</si>
  <si>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</si>
  <si>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</si>
  <si>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</si>
  <si>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</si>
  <si>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</si>
  <si>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</si>
  <si>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</si>
  <si>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</si>
  <si>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</si>
  <si>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</si>
  <si>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</si>
  <si>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</si>
  <si>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</si>
  <si>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</si>
  <si>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</si>
  <si>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</si>
  <si>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</si>
  <si>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</si>
  <si>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</si>
  <si>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</si>
  <si>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</si>
  <si>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</si>
  <si>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</si>
  <si>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</si>
  <si>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</si>
  <si>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</si>
  <si>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</si>
  <si>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</si>
  <si>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</si>
  <si>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</si>
  <si>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</si>
  <si>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</si>
  <si>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</si>
  <si>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</si>
  <si>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</si>
  <si>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</si>
  <si>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</si>
  <si>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</si>
  <si>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</si>
  <si>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</si>
  <si>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</si>
  <si>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</si>
  <si>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</si>
  <si>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</si>
  <si>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</si>
  <si>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</si>
  <si>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</si>
  <si>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</si>
  <si>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</si>
  <si>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</si>
  <si>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</si>
  <si>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</si>
  <si>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</si>
  <si>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</si>
  <si>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</si>
  <si>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</si>
  <si>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</si>
  <si>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</si>
  <si>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</si>
  <si>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</si>
  <si>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</si>
  <si>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</si>
  <si>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</si>
  <si>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</si>
  <si>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</si>
  <si>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</si>
  <si>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</si>
  <si>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</si>
  <si>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</si>
  <si>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</si>
  <si>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</si>
  <si>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</si>
  <si>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</si>
  <si>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</si>
  <si>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</si>
  <si>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</si>
  <si>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</si>
  <si>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</si>
  <si>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</si>
  <si>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</si>
  <si>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</si>
  <si>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</si>
  <si>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</si>
  <si>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</si>
  <si>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</si>
  <si>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</si>
  <si>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</si>
  <si>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</si>
  <si>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</si>
  <si>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</si>
  <si>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</si>
  <si>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</si>
  <si>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</si>
  <si>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</si>
  <si>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</si>
  <si>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</si>
  <si>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</si>
  <si>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</si>
  <si>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</si>
  <si>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</si>
  <si>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</si>
  <si>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</si>
  <si>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</si>
  <si>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</si>
  <si>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</si>
  <si>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</si>
  <si>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</si>
  <si>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</si>
  <si>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</si>
  <si>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</si>
  <si>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</si>
  <si>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</si>
  <si>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</si>
  <si>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</si>
  <si>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</si>
  <si>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</si>
  <si>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</si>
  <si>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</si>
  <si>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</si>
  <si>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</si>
  <si>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</si>
  <si>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</si>
  <si>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</si>
  <si>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</si>
  <si>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</si>
  <si>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</si>
  <si>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</si>
  <si>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</si>
  <si>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</si>
  <si>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</si>
  <si>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</si>
  <si>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</si>
  <si>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</si>
  <si>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</si>
  <si>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</si>
  <si>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</si>
  <si>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</si>
  <si>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</si>
  <si>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</si>
  <si>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</si>
  <si>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</si>
  <si>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</si>
  <si>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</si>
  <si>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</si>
  <si>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</si>
  <si>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</si>
  <si>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</si>
  <si>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</si>
  <si>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</si>
  <si>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</si>
  <si>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</si>
  <si>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</si>
  <si>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</si>
  <si>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</si>
  <si>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</si>
  <si>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</si>
  <si>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</si>
  <si>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</si>
  <si>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</si>
  <si>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</si>
  <si>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</si>
  <si>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</si>
  <si>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</si>
  <si>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</si>
  <si>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</si>
  <si>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</si>
  <si>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</si>
  <si>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</si>
  <si>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</si>
  <si>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</si>
  <si>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</si>
  <si>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</si>
  <si>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</si>
  <si>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</si>
  <si>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</si>
  <si>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</si>
  <si>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</si>
  <si>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</si>
  <si>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</si>
  <si>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</si>
  <si>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</si>
  <si>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</si>
  <si>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</si>
  <si>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</si>
  <si>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</si>
  <si>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</si>
  <si>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</si>
  <si>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</si>
  <si>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</si>
  <si>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</si>
  <si>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</si>
  <si>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</si>
  <si>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</si>
  <si>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</si>
  <si>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</si>
  <si>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</si>
  <si>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</si>
  <si>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</si>
  <si>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</si>
  <si>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</si>
  <si>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</si>
  <si>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</si>
  <si>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</si>
  <si>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</si>
  <si>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</si>
  <si>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</si>
  <si>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</si>
  <si>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</si>
  <si>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</si>
  <si>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</si>
  <si>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</si>
  <si>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</si>
  <si>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</si>
  <si>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</si>
  <si>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</si>
  <si>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</si>
  <si>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</si>
  <si>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</si>
  <si>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</si>
  <si>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</si>
  <si>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</si>
  <si>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</si>
  <si>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</si>
  <si>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</si>
  <si>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</si>
  <si>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</si>
  <si>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</si>
  <si>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</si>
  <si>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</si>
  <si>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</si>
  <si>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</si>
  <si>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</si>
  <si>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</si>
  <si>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</si>
  <si>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</si>
  <si>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</si>
  <si>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</si>
  <si>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</si>
  <si>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</si>
  <si>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</si>
  <si>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</si>
  <si>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</si>
  <si>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</si>
  <si>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</si>
  <si>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</si>
  <si>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</si>
  <si>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</si>
  <si>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</si>
  <si>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</si>
  <si>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</si>
  <si>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</si>
  <si>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</si>
  <si>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</si>
  <si>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</si>
  <si>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</si>
  <si>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</si>
  <si>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</si>
  <si>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</si>
  <si>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</si>
  <si>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</si>
  <si>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</si>
  <si>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</si>
  <si>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</si>
  <si>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</si>
  <si>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</si>
  <si>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</si>
  <si>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</si>
  <si>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</si>
  <si>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</si>
  <si>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</si>
  <si>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</si>
  <si>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</si>
  <si>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</si>
  <si>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</si>
  <si>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</si>
  <si>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</si>
  <si>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</si>
  <si>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</si>
  <si>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</si>
  <si>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</si>
  <si>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</si>
  <si>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</si>
  <si>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</si>
  <si>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</si>
  <si>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</si>
  <si>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</si>
  <si>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</si>
  <si>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</si>
  <si>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</si>
  <si>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</si>
  <si>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</si>
  <si>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</si>
  <si>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</si>
  <si>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</si>
  <si>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</si>
  <si>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</si>
  <si>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</si>
  <si>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</si>
  <si>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</si>
  <si>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</si>
  <si>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</si>
  <si>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</si>
  <si>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</si>
  <si>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</si>
  <si>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</si>
  <si>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</si>
  <si>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</si>
  <si>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</si>
  <si>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</si>
  <si>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</si>
  <si>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</si>
  <si>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</si>
  <si>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</si>
  <si>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</si>
  <si>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</si>
  <si>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</si>
  <si>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</si>
  <si>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</si>
  <si>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</si>
  <si>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</si>
  <si>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</si>
  <si>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</si>
  <si>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</si>
  <si>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</si>
  <si>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</si>
  <si>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</si>
  <si>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</si>
  <si>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</si>
  <si>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</si>
  <si>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</si>
  <si>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</si>
  <si>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</si>
  <si>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</si>
  <si>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</si>
  <si>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</si>
  <si>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</si>
  <si>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</si>
  <si>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</si>
  <si>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</si>
  <si>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</si>
  <si>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</si>
  <si>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</si>
  <si>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</si>
  <si>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</si>
  <si>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</si>
  <si>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</si>
  <si>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</si>
  <si>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</si>
  <si>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</si>
  <si>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</si>
  <si>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</si>
  <si>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</si>
  <si>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</si>
  <si>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</si>
  <si>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</si>
  <si>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</si>
  <si>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</si>
  <si>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</si>
  <si>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</si>
  <si>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</si>
  <si>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</si>
  <si>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</si>
  <si>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</si>
  <si>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</si>
  <si>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</si>
  <si>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</si>
  <si>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</si>
  <si>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</si>
  <si>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</si>
  <si>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</si>
  <si>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</si>
  <si>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</si>
  <si>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</si>
  <si>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</si>
  <si>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</si>
  <si>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</si>
  <si>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</si>
  <si>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</si>
  <si>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</si>
  <si>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</si>
  <si>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</si>
  <si>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</si>
  <si>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</si>
  <si>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</si>
  <si>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</si>
  <si>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</si>
  <si>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</si>
  <si>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</si>
  <si>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</si>
  <si>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</si>
  <si>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</si>
  <si>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</si>
  <si>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</si>
  <si>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</si>
  <si>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</si>
  <si>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</si>
  <si>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</si>
  <si>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</si>
  <si>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</si>
  <si>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</si>
  <si>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</si>
  <si>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</si>
  <si>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</si>
  <si>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</si>
  <si>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</si>
  <si>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</si>
  <si>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</si>
  <si>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</si>
  <si>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</si>
  <si>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</si>
  <si>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</si>
  <si>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</si>
  <si>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</si>
  <si>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</si>
  <si>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</si>
  <si>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</si>
  <si>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</si>
  <si>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</si>
  <si>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</si>
  <si>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</si>
  <si>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</si>
  <si>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</si>
  <si>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</si>
  <si>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</si>
  <si>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</si>
  <si>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</si>
  <si>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</si>
  <si>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</si>
  <si>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</si>
  <si>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</si>
  <si>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</si>
  <si>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</si>
  <si>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</si>
  <si>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</si>
  <si>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</si>
  <si>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</si>
  <si>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</si>
  <si>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</si>
  <si>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</si>
  <si>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</si>
  <si>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</si>
  <si>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</si>
  <si>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</si>
  <si>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</si>
  <si>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</si>
  <si>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</si>
  <si>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</si>
  <si>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</si>
  <si>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</si>
  <si>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</si>
  <si>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</si>
  <si>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</si>
  <si>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</si>
  <si>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</si>
  <si>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</si>
  <si>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</si>
  <si>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</si>
  <si>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</si>
  <si>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</si>
  <si>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</si>
  <si>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</si>
  <si>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</si>
  <si>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</si>
  <si>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</si>
  <si>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</si>
  <si>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</si>
  <si>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</si>
  <si>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</si>
  <si>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</si>
  <si>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</si>
  <si>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</si>
  <si>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</si>
  <si>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</si>
  <si>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</si>
  <si>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</si>
  <si>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</si>
  <si>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</si>
  <si>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</si>
  <si>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</si>
  <si>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</si>
  <si>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</si>
  <si>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</si>
  <si>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</si>
  <si>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</si>
  <si>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</si>
  <si>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</si>
  <si>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</si>
  <si>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</si>
  <si>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</si>
  <si>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</si>
  <si>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</si>
  <si>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</si>
  <si>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</si>
  <si>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</si>
  <si>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</si>
  <si>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</si>
  <si>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</si>
  <si>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</si>
  <si>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</si>
  <si>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</si>
  <si>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</si>
  <si>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</si>
  <si>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</si>
  <si>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</si>
  <si>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</si>
  <si>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</si>
  <si>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</si>
  <si>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</si>
  <si>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</si>
  <si>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</si>
  <si>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</si>
  <si>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</si>
  <si>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</si>
  <si>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</si>
  <si>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</si>
  <si>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</si>
  <si>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</si>
  <si>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</si>
  <si>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</si>
  <si>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</si>
  <si>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</si>
  <si>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</si>
  <si>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</si>
  <si>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</si>
  <si>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</si>
  <si>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</si>
  <si>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</si>
  <si>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</si>
  <si>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</si>
  <si>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</si>
  <si>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</si>
  <si>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</si>
  <si>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</si>
  <si>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</si>
  <si>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</si>
  <si>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</si>
  <si>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</si>
  <si>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</si>
  <si>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</si>
  <si>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</si>
  <si>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</si>
  <si>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</si>
  <si>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</si>
  <si>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</si>
  <si>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</si>
  <si>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</si>
  <si>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</si>
  <si>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</si>
  <si>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</si>
  <si>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</si>
  <si>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</si>
  <si>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</si>
  <si>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</si>
  <si>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</si>
  <si>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</si>
  <si>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</si>
  <si>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</si>
  <si>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</si>
  <si>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</si>
  <si>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</si>
  <si>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</si>
  <si>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</si>
  <si>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</si>
  <si>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</si>
  <si>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</si>
  <si>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</si>
  <si>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</si>
  <si>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</si>
  <si>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</si>
  <si>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</si>
  <si>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</si>
  <si>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</si>
  <si>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</si>
  <si>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</si>
  <si>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</si>
  <si>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</si>
  <si>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</si>
  <si>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</si>
  <si>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</si>
  <si>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</si>
  <si>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</si>
  <si>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</si>
  <si>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</si>
  <si>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</si>
  <si>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</si>
  <si>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</si>
  <si>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</si>
  <si>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</si>
  <si>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</si>
  <si>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</si>
  <si>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</si>
  <si>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</si>
  <si>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</si>
  <si>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</si>
  <si>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</si>
  <si>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</si>
  <si>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</si>
  <si>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</si>
  <si>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</si>
  <si>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</si>
  <si>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</si>
  <si>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</si>
  <si>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</si>
  <si>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</si>
  <si>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</si>
  <si>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</si>
  <si>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</si>
  <si>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</si>
  <si>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</si>
  <si>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</si>
  <si>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</si>
  <si>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</si>
  <si>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</si>
  <si>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</si>
  <si>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</si>
  <si>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</si>
  <si>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</si>
  <si>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</si>
  <si>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</si>
  <si>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</si>
  <si>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</si>
  <si>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</si>
  <si>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</si>
  <si>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</si>
  <si>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</si>
  <si>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</si>
  <si>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</si>
  <si>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</si>
  <si>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</si>
  <si>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</si>
  <si>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</si>
  <si>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</si>
  <si>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</si>
  <si>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</si>
  <si>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</si>
  <si>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</si>
  <si>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</si>
  <si>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</si>
  <si>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</si>
  <si>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</si>
  <si>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</si>
  <si>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</si>
  <si>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</si>
  <si>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</si>
  <si>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</si>
  <si>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</si>
  <si>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</si>
  <si>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</si>
  <si>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</si>
  <si>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</si>
  <si>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</si>
  <si>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</si>
  <si>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</si>
  <si>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</si>
  <si>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</si>
  <si>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</si>
  <si>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</si>
  <si>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</si>
  <si>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</si>
  <si>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</si>
  <si>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</si>
  <si>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</si>
  <si>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</si>
  <si>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</si>
  <si>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</si>
  <si>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</si>
  <si>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</si>
  <si>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</si>
  <si>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</si>
  <si>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</si>
  <si>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</si>
  <si>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</si>
  <si>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</si>
  <si>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</si>
  <si>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</si>
  <si>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</si>
  <si>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</si>
  <si>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</si>
  <si>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</si>
  <si>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</si>
  <si>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</si>
  <si>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</si>
  <si>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</si>
  <si>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</si>
  <si>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</si>
  <si>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</si>
  <si>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</si>
  <si>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</si>
  <si>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</si>
  <si>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</si>
  <si>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</si>
  <si>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</si>
  <si>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</si>
  <si>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</si>
  <si>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</si>
  <si>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</si>
  <si>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</si>
  <si>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</si>
  <si>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</si>
  <si>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</si>
  <si>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</si>
  <si>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</si>
  <si>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</si>
  <si>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</si>
  <si>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</si>
  <si>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</si>
  <si>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</si>
  <si>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</si>
  <si>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</si>
  <si>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</si>
  <si>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</si>
  <si>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</si>
  <si>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</si>
  <si>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</si>
  <si>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</si>
  <si>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</si>
  <si>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</si>
  <si>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</si>
  <si>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</si>
  <si>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</si>
  <si>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</si>
  <si>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</si>
  <si>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</si>
  <si>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</si>
  <si>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</si>
  <si>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</si>
  <si>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</si>
  <si>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</si>
  <si>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</si>
  <si>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</si>
  <si>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</si>
  <si>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</si>
  <si>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</si>
  <si>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</si>
  <si>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</si>
  <si>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</si>
  <si>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</si>
  <si>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</si>
  <si>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</si>
  <si>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</si>
  <si>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</si>
  <si>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</si>
  <si>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</si>
  <si>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</si>
  <si>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</si>
  <si>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</si>
  <si>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</si>
  <si>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</si>
  <si>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</si>
  <si>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</si>
  <si>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</si>
  <si>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</si>
  <si>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</si>
  <si>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</si>
  <si>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</si>
  <si>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</si>
  <si>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</si>
  <si>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</si>
  <si>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</si>
  <si>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</si>
  <si>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</si>
  <si>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</si>
  <si>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</si>
  <si>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</si>
  <si>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</si>
  <si>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</si>
  <si>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</si>
  <si>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</si>
  <si>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</si>
  <si>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</si>
  <si>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</si>
  <si>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</si>
  <si>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</si>
  <si>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</si>
  <si>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</si>
  <si>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</si>
  <si>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</si>
  <si>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</si>
  <si>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</si>
  <si>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</si>
  <si>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</si>
  <si>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</si>
  <si>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</si>
  <si>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</si>
  <si>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</si>
  <si>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</si>
  <si>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</si>
  <si>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</si>
  <si>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</si>
  <si>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</si>
  <si>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</si>
  <si>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</si>
  <si>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</si>
  <si>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</si>
  <si>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</si>
  <si>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</si>
  <si>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</si>
  <si>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</si>
  <si>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</si>
  <si>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</si>
  <si>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</si>
  <si>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</si>
  <si>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</si>
  <si>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</si>
  <si>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</si>
  <si>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</si>
  <si>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</si>
  <si>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</si>
  <si>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</si>
  <si>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</si>
  <si>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</si>
  <si>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</si>
  <si>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</si>
  <si>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</si>
  <si>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</si>
  <si>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</si>
  <si>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</si>
  <si>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</si>
  <si>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</si>
  <si>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</si>
  <si>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</si>
  <si>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</si>
  <si>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</si>
  <si>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</si>
  <si>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</si>
  <si>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</si>
  <si>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</si>
  <si>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</si>
  <si>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</si>
  <si>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</si>
  <si>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</si>
  <si>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</si>
  <si>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</si>
  <si>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</si>
  <si>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</si>
  <si>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</si>
  <si>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</si>
  <si>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</si>
  <si>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</si>
  <si>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</si>
  <si>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</si>
  <si>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</si>
  <si>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</si>
  <si>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</si>
  <si>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</si>
  <si>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</si>
  <si>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</si>
  <si>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</si>
  <si>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</si>
  <si>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</si>
  <si>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</si>
  <si>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</si>
  <si>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</si>
  <si>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</si>
  <si>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</si>
  <si>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</si>
  <si>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</si>
  <si>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</si>
  <si>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</si>
  <si>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</si>
  <si>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</si>
  <si>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</si>
  <si>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</si>
  <si>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</si>
  <si>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</si>
  <si>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</si>
  <si>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</si>
  <si>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</si>
  <si>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</si>
  <si>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</si>
  <si>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</si>
  <si>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</si>
  <si>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</si>
  <si>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</si>
  <si>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</si>
  <si>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</si>
  <si>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</si>
  <si>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</si>
  <si>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</si>
  <si>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</si>
  <si>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</si>
  <si>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</si>
  <si>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</si>
  <si>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</si>
  <si>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</si>
  <si>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</si>
  <si>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</si>
  <si>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</si>
  <si>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</si>
  <si>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</si>
  <si>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</si>
  <si>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</si>
  <si>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</si>
  <si>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</si>
  <si>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</si>
  <si>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</si>
  <si>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</si>
  <si>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</si>
  <si>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</si>
  <si>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</si>
  <si>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</si>
  <si>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</si>
  <si>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</si>
  <si>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</si>
  <si>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</si>
  <si>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</si>
  <si>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</si>
  <si>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</si>
  <si>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</si>
  <si>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</si>
  <si>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</si>
  <si>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</si>
  <si>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</si>
  <si>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</si>
  <si>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</si>
  <si>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</si>
  <si>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</si>
  <si>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</si>
  <si>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</si>
  <si>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</si>
  <si>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</si>
  <si>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</si>
  <si>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</si>
  <si>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</si>
  <si>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</si>
  <si>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</si>
  <si>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</si>
  <si>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</si>
  <si>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</si>
  <si>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</si>
  <si>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</si>
  <si>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</si>
  <si>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</si>
  <si>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</si>
  <si>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</si>
  <si>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</si>
  <si>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</si>
  <si>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</si>
  <si>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</si>
  <si>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</si>
  <si>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</si>
  <si>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</si>
  <si>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</si>
  <si>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</si>
  <si>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</si>
  <si>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</si>
  <si>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</si>
  <si>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</si>
  <si>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</si>
  <si>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</si>
  <si>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</si>
  <si>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</si>
  <si>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</si>
  <si>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</si>
  <si>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</si>
  <si>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</si>
  <si>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</si>
  <si>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</si>
  <si>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</si>
  <si>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</si>
  <si>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</si>
  <si>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</si>
  <si>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</si>
  <si>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</si>
  <si>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</si>
  <si>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</si>
  <si>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</si>
  <si>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</si>
  <si>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</si>
  <si>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</si>
  <si>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</si>
  <si>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</si>
  <si>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</si>
  <si>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</si>
  <si>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</si>
  <si>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</si>
  <si>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</si>
  <si>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</si>
  <si>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</si>
  <si>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</si>
  <si>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</si>
  <si>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</si>
  <si>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</si>
  <si>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</si>
  <si>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</si>
  <si>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</si>
  <si>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</si>
  <si>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</si>
  <si>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</si>
  <si>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</si>
  <si>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</si>
  <si>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</si>
  <si>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</si>
  <si>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</si>
  <si>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</si>
  <si>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</si>
  <si>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</si>
  <si>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</si>
  <si>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</si>
  <si>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</si>
  <si>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</si>
  <si>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</si>
  <si>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</si>
  <si>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</si>
  <si>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</si>
  <si>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</si>
  <si>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</si>
  <si>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</si>
  <si>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</si>
  <si>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</si>
  <si>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</si>
  <si>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</si>
  <si>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</si>
  <si>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</si>
  <si>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</si>
  <si>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</si>
  <si>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</si>
  <si>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</si>
  <si>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</si>
  <si>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</si>
  <si>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</si>
  <si>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</si>
  <si>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</si>
  <si>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</si>
  <si>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</si>
  <si>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</si>
  <si>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</si>
  <si>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</si>
  <si>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</si>
  <si>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</si>
  <si>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</si>
  <si>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</si>
  <si>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</si>
  <si>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</si>
  <si>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</si>
  <si>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</si>
  <si>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</si>
  <si>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</si>
  <si>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</si>
  <si>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</si>
  <si>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</si>
  <si>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</si>
  <si>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</si>
  <si>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</si>
  <si>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</si>
  <si>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</si>
  <si>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</si>
  <si>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</si>
  <si>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</si>
  <si>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</si>
  <si>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</si>
  <si>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</si>
  <si>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</si>
  <si>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</si>
  <si>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</si>
  <si>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</si>
  <si>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</si>
  <si>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</si>
  <si>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</si>
  <si>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</si>
  <si>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</si>
  <si>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</si>
  <si>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</si>
  <si>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</si>
  <si>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</si>
  <si>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</si>
  <si>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</si>
  <si>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</si>
  <si>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</si>
  <si>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</si>
  <si>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</si>
  <si>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</si>
  <si>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</si>
  <si>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</si>
  <si>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</si>
  <si>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</si>
  <si>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</si>
  <si>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</si>
  <si>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</si>
  <si>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</si>
  <si>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</si>
  <si>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</si>
  <si>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</si>
  <si>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</si>
  <si>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</si>
  <si>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</si>
  <si>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</si>
  <si>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</si>
  <si>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</si>
  <si>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</si>
  <si>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</si>
  <si>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</si>
  <si>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</si>
  <si>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</si>
  <si>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</si>
  <si>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</si>
  <si>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</si>
  <si>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</si>
  <si>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</si>
  <si>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</si>
  <si>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</si>
  <si>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</si>
  <si>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</si>
  <si>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</si>
  <si>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</si>
  <si>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</si>
  <si>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</si>
  <si>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</si>
  <si>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</si>
  <si>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</si>
  <si>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</si>
  <si>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</si>
  <si>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</si>
  <si>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</si>
  <si>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</si>
  <si>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</si>
  <si>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</si>
  <si>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</si>
  <si>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</si>
  <si>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</si>
  <si>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</si>
  <si>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</si>
  <si>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</si>
  <si>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</si>
  <si>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</si>
  <si>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</si>
  <si>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</si>
  <si>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</si>
  <si>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</si>
  <si>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</si>
  <si>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</si>
  <si>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</si>
  <si>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</si>
  <si>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</si>
  <si>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</si>
  <si>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</si>
  <si>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</si>
  <si>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</si>
  <si>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</si>
  <si>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</si>
  <si>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</si>
  <si>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</si>
  <si>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</si>
  <si>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</si>
  <si>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</si>
  <si>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</si>
  <si>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</si>
  <si>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</si>
  <si>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</si>
  <si>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</si>
  <si>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</si>
  <si>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</si>
  <si>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</si>
  <si>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</si>
  <si>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</si>
  <si>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</si>
  <si>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</si>
  <si>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</si>
  <si>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</si>
  <si>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</si>
  <si>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</si>
  <si>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</si>
  <si>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</si>
  <si>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</si>
  <si>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</si>
  <si>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</si>
  <si>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</si>
  <si>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</si>
  <si>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</si>
  <si>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</si>
  <si>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</si>
  <si>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</si>
  <si>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</si>
  <si>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</si>
  <si>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</si>
  <si>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</si>
  <si>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</si>
  <si>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</si>
  <si>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</si>
  <si>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</si>
  <si>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</si>
  <si>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</si>
  <si>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</si>
  <si>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</si>
  <si>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</si>
  <si>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</si>
  <si>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</si>
  <si>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</si>
  <si>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</si>
  <si>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</si>
  <si>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</si>
  <si>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</si>
  <si>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</si>
  <si>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</si>
  <si>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</si>
  <si>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</si>
  <si>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</si>
  <si>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</si>
  <si>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</si>
  <si>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</si>
  <si>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</si>
  <si>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</si>
  <si>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</si>
  <si>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</si>
  <si>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</si>
  <si>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</si>
  <si>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</si>
  <si>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</si>
  <si>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</si>
  <si>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</si>
  <si>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</si>
  <si>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</si>
  <si>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</si>
  <si>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</si>
  <si>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</si>
  <si>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</si>
  <si>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</si>
  <si>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</si>
  <si>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</si>
  <si>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</si>
  <si>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</si>
  <si>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</si>
  <si>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</si>
  <si>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</si>
  <si>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</si>
  <si>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</si>
  <si>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</si>
  <si>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</si>
  <si>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</si>
  <si>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</si>
  <si>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</si>
  <si>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</si>
  <si>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</si>
  <si>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</si>
  <si>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</si>
  <si>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</si>
  <si>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</si>
  <si>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</si>
  <si>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</si>
  <si>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</si>
  <si>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</si>
  <si>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</si>
  <si>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</si>
  <si>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</si>
  <si>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</si>
  <si>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</si>
  <si>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</si>
  <si>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</si>
  <si>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</si>
  <si>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</si>
  <si>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</si>
  <si>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</si>
  <si>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</si>
  <si>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</si>
  <si>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</si>
  <si>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</si>
  <si>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</si>
  <si>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</si>
  <si>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</si>
  <si>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</si>
  <si>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</si>
  <si>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</si>
  <si>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</si>
  <si>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</si>
  <si>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</si>
  <si>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</si>
  <si>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</si>
  <si>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</si>
  <si>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</si>
  <si>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</si>
  <si>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</si>
  <si>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</si>
  <si>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</si>
  <si>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</si>
  <si>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</si>
  <si>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</si>
  <si>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</si>
  <si>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</si>
  <si>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</si>
  <si>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</si>
  <si>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</si>
  <si>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</si>
  <si>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</si>
  <si>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</si>
  <si>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</si>
  <si>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</si>
  <si>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</si>
  <si>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</si>
  <si>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</si>
  <si>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</si>
  <si>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</si>
  <si>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</si>
  <si>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</si>
  <si>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</si>
  <si>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</si>
  <si>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</si>
  <si>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</si>
  <si>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</si>
  <si>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</si>
  <si>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</si>
  <si>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</si>
  <si>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</si>
  <si>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</si>
  <si>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</si>
  <si>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</si>
  <si>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</si>
  <si>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</si>
  <si>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</si>
  <si>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</si>
  <si>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</si>
  <si>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</si>
  <si>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</si>
  <si>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</si>
  <si>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</si>
  <si>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</si>
  <si>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</si>
  <si>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</si>
  <si>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</si>
  <si>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</si>
  <si>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</si>
  <si>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</si>
  <si>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</si>
  <si>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</si>
  <si>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</si>
  <si>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</si>
  <si>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</si>
  <si>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</si>
  <si>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</si>
  <si>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</si>
  <si>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</si>
  <si>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</si>
  <si>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</si>
  <si>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</si>
  <si>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</si>
  <si>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</si>
  <si>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</si>
  <si>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</si>
  <si>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</si>
  <si>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</si>
  <si>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</si>
  <si>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</si>
  <si>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</si>
  <si>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</si>
  <si>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</si>
  <si>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</si>
  <si>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</si>
  <si>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</si>
  <si>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</si>
  <si>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</si>
  <si>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</si>
  <si>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</si>
  <si>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</si>
  <si>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</si>
  <si>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</si>
  <si>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</si>
  <si>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</si>
  <si>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</si>
  <si>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</si>
  <si>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</si>
  <si>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</si>
  <si>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</si>
  <si>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</si>
  <si>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</si>
  <si>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</si>
  <si>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</si>
  <si>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</si>
  <si>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</si>
  <si>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</si>
  <si>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</si>
  <si>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</si>
  <si>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</si>
  <si>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</si>
  <si>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</si>
  <si>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</si>
  <si>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</si>
  <si>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</si>
  <si>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</si>
  <si>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</si>
  <si>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</si>
  <si>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</si>
  <si>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</si>
  <si>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</si>
  <si>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</si>
  <si>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</si>
  <si>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</si>
  <si>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</si>
  <si>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</si>
  <si>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</si>
  <si>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</si>
  <si>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</si>
  <si>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</si>
  <si>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</si>
  <si>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</si>
  <si>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</si>
  <si>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</si>
  <si>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</si>
  <si>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</si>
  <si>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</si>
  <si>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</si>
  <si>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</si>
  <si>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</si>
  <si>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</si>
  <si>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</si>
  <si>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</si>
  <si>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</si>
  <si>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</si>
  <si>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</si>
  <si>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</si>
  <si>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</si>
  <si>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</si>
  <si>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</si>
  <si>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</si>
  <si>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</si>
  <si>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</si>
  <si>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</si>
  <si>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</si>
  <si>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</si>
  <si>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</si>
  <si>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</si>
  <si>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</si>
  <si>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</si>
  <si>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</si>
  <si>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</si>
  <si>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</si>
  <si>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</si>
  <si>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</si>
  <si>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</si>
  <si>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</si>
  <si>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</si>
  <si>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</si>
  <si>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</si>
  <si>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</si>
  <si>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</si>
  <si>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</si>
  <si>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</si>
  <si>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</si>
  <si>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</si>
  <si>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</si>
  <si>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</si>
  <si>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</si>
  <si>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</si>
  <si>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</si>
  <si>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</si>
  <si>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</si>
  <si>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</si>
  <si>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</si>
  <si>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</si>
  <si>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</si>
  <si>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</si>
  <si>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</si>
  <si>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</si>
  <si>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</si>
  <si>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</si>
  <si>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</si>
  <si>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</si>
  <si>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</si>
  <si>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</si>
  <si>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</si>
  <si>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</si>
  <si>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</si>
  <si>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</si>
  <si>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</si>
  <si>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</si>
  <si>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</si>
  <si>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</si>
  <si>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</si>
  <si>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</si>
  <si>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</si>
  <si>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</si>
  <si>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</si>
  <si>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</si>
  <si>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</si>
  <si>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</si>
  <si>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</si>
  <si>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</si>
  <si>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</si>
  <si>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</si>
  <si>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</si>
  <si>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</si>
  <si>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</si>
  <si>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</si>
  <si>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</si>
  <si>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</si>
  <si>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</si>
  <si>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</si>
  <si>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</si>
  <si>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</si>
  <si>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</si>
  <si>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</si>
  <si>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</si>
  <si>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</si>
  <si>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</si>
  <si>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</si>
  <si>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</si>
  <si>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</si>
  <si>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</si>
  <si>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</si>
  <si>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</si>
  <si>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</si>
  <si>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</si>
  <si>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</si>
  <si>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</si>
  <si>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</si>
  <si>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</si>
  <si>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</si>
  <si>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</si>
  <si>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</si>
  <si>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</si>
  <si>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</si>
  <si>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</si>
  <si>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</si>
  <si>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</si>
  <si>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</si>
  <si>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</si>
  <si>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</si>
  <si>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</si>
  <si>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</si>
  <si>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</si>
  <si>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</si>
  <si>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</si>
  <si>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</si>
  <si>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</si>
  <si>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</si>
  <si>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</si>
  <si>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</si>
  <si>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</si>
  <si>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</si>
  <si>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</si>
  <si>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</si>
  <si>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</si>
  <si>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</si>
  <si>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</si>
  <si>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</si>
  <si>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</si>
  <si>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</si>
  <si>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</si>
  <si>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</si>
  <si>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</si>
  <si>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</si>
  <si>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</si>
  <si>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</si>
  <si>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</si>
  <si>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</si>
  <si>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</si>
  <si>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</si>
  <si>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</si>
  <si>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</si>
  <si>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</si>
  <si>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</si>
  <si>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</si>
  <si>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</si>
  <si>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</si>
  <si>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</si>
  <si>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</si>
  <si>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</si>
  <si>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</si>
  <si>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</si>
  <si>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</si>
  <si>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</si>
  <si>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</si>
  <si>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</si>
  <si>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</si>
  <si>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</si>
  <si>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</si>
  <si>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</si>
  <si>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</si>
  <si>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</si>
  <si>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</si>
  <si>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</si>
  <si>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</si>
  <si>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</si>
  <si>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</si>
  <si>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</si>
  <si>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</si>
  <si>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</si>
  <si>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</si>
  <si>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</si>
  <si>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</si>
  <si>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</si>
  <si>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</si>
  <si>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</si>
  <si>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</si>
  <si>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</si>
  <si>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</si>
  <si>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</si>
  <si>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</si>
  <si>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</si>
  <si>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</si>
  <si>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</si>
  <si>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</si>
  <si>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</si>
  <si>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</si>
  <si>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</si>
  <si>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</si>
  <si>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</si>
  <si>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</si>
  <si>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</si>
  <si>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</si>
  <si>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</si>
  <si>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</si>
  <si>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</si>
  <si>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</si>
  <si>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</si>
  <si>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</si>
  <si>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</si>
  <si>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</si>
  <si>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</si>
  <si>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</si>
  <si>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</si>
  <si>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</si>
  <si>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</si>
  <si>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</si>
  <si>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</si>
  <si>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</si>
  <si>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</si>
  <si>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</si>
  <si>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</si>
  <si>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</si>
  <si>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</si>
  <si>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</si>
  <si>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</si>
  <si>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</si>
  <si>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</si>
  <si>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</si>
  <si>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</si>
  <si>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</si>
  <si>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</si>
  <si>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</si>
  <si>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</si>
  <si>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</si>
  <si>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</si>
  <si>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</si>
  <si>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</si>
  <si>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</si>
  <si>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</si>
  <si>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</si>
  <si>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</si>
  <si>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</si>
  <si>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</si>
  <si>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</si>
  <si>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</si>
  <si>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</si>
  <si>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</si>
  <si>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</si>
  <si>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</si>
  <si>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</si>
  <si>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</si>
  <si>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</si>
  <si>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</si>
  <si>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</si>
  <si>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</si>
  <si>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</si>
  <si>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</si>
  <si>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</si>
  <si>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</si>
  <si>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</si>
  <si>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</si>
  <si>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</si>
  <si>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</si>
  <si>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</si>
  <si>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</si>
  <si>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</si>
  <si>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</si>
  <si>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</si>
  <si>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</si>
  <si>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</si>
  <si>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</si>
  <si>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</si>
  <si>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</si>
  <si>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</si>
  <si>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</si>
  <si>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</si>
  <si>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</si>
  <si>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</si>
  <si>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</si>
  <si>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</si>
  <si>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</si>
  <si>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</si>
  <si>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</si>
  <si>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</si>
  <si>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</si>
  <si>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</si>
  <si>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</si>
  <si>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</si>
  <si>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</si>
  <si>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</si>
  <si>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</si>
  <si>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</si>
  <si>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</si>
  <si>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</si>
  <si>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</si>
  <si>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</si>
  <si>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</si>
  <si>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</si>
  <si>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</si>
  <si>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</si>
  <si>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</si>
  <si>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</si>
  <si>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</si>
  <si>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</si>
  <si>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</si>
  <si>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</si>
  <si>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</si>
  <si>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</si>
  <si>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</si>
  <si>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</si>
  <si>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</si>
  <si>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</si>
  <si>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</si>
  <si>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</si>
  <si>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</si>
  <si>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</si>
  <si>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</si>
  <si>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</si>
  <si>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</si>
  <si>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</si>
  <si>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</si>
  <si>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</si>
  <si>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</si>
  <si>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</si>
  <si>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</si>
  <si>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</si>
  <si>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</si>
  <si>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</si>
  <si>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</si>
  <si>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</si>
  <si>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</si>
  <si>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</si>
  <si>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</si>
  <si>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</si>
  <si>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</si>
  <si>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</si>
  <si>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</si>
  <si>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</si>
  <si>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</si>
  <si>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</si>
  <si>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</si>
  <si>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</si>
  <si>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</si>
  <si>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</si>
  <si>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</si>
  <si>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</si>
  <si>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</si>
  <si>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</si>
  <si>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</si>
  <si>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</si>
  <si>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</si>
  <si>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</si>
  <si>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</si>
  <si>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</si>
  <si>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</si>
  <si>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</si>
  <si>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</si>
  <si>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</si>
  <si>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</si>
  <si>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</si>
  <si>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</si>
  <si>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</si>
  <si>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</si>
  <si>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</si>
  <si>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</si>
  <si>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</si>
  <si>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</si>
  <si>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</si>
  <si>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</si>
  <si>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</si>
  <si>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</si>
  <si>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</si>
  <si>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</si>
  <si>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</si>
  <si>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</si>
  <si>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</si>
  <si>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</si>
  <si>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</si>
  <si>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</si>
  <si>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</si>
  <si>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</si>
  <si>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</si>
  <si>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</si>
  <si>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</si>
  <si>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</si>
  <si>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</si>
  <si>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</si>
  <si>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</si>
  <si>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</si>
  <si>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</si>
  <si>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</si>
  <si>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</si>
  <si>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</si>
  <si>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</si>
  <si>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</si>
  <si>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</si>
  <si>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</si>
  <si>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</si>
  <si>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</si>
  <si>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</si>
  <si>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</si>
  <si>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</si>
  <si>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</si>
  <si>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</si>
  <si>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</si>
  <si>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</si>
  <si>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</si>
  <si>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</si>
  <si>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</si>
  <si>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</si>
  <si>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</si>
  <si>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</si>
  <si>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</si>
  <si>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</si>
  <si>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</si>
  <si>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</si>
  <si>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</si>
  <si>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</si>
  <si>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</si>
  <si>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</si>
  <si>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</si>
  <si>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</si>
  <si>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</si>
  <si>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</si>
  <si>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</si>
  <si>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</si>
  <si>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</si>
  <si>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</si>
  <si>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</si>
  <si>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</si>
  <si>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</si>
  <si>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</si>
  <si>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</si>
  <si>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</si>
  <si>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</si>
  <si>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</si>
  <si>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</si>
  <si>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</si>
  <si>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</si>
  <si>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</si>
  <si>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</si>
  <si>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</si>
  <si>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</si>
  <si>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</si>
  <si>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</si>
  <si>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</si>
  <si>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</si>
  <si>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</si>
  <si>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</si>
  <si>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</si>
  <si>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</si>
  <si>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</si>
  <si>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</si>
  <si>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</si>
  <si>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</si>
  <si>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</si>
  <si>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</si>
  <si>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</si>
  <si>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</si>
  <si>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</si>
  <si>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</si>
  <si>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</si>
  <si>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</si>
  <si>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</si>
  <si>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</si>
  <si>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</si>
  <si>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</si>
  <si>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</si>
  <si>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</si>
  <si>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</si>
  <si>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</si>
  <si>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</si>
  <si>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</si>
  <si>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</si>
  <si>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</si>
  <si>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</si>
  <si>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</si>
  <si>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</si>
  <si>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</si>
  <si>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</si>
  <si>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</si>
  <si>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</si>
  <si>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</si>
  <si>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</si>
  <si>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</si>
  <si>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</si>
  <si>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</si>
  <si>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</si>
  <si>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</si>
  <si>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</si>
  <si>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</si>
  <si>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</si>
  <si>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</si>
  <si>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</si>
  <si>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</si>
  <si>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</si>
  <si>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</si>
  <si>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</si>
  <si>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</si>
  <si>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</si>
  <si>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</si>
  <si>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</si>
  <si>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</si>
  <si>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</si>
  <si>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</si>
  <si>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</si>
  <si>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</si>
  <si>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</si>
  <si>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</si>
  <si>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</si>
  <si>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</si>
  <si>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</si>
  <si>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</si>
  <si>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</si>
  <si>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</si>
  <si>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</si>
  <si>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</si>
  <si>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</si>
  <si>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</si>
  <si>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</si>
  <si>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</si>
  <si>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</si>
  <si>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</si>
  <si>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</si>
  <si>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</si>
  <si>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</si>
  <si>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</si>
  <si>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</si>
  <si>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</si>
  <si>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</si>
  <si>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</si>
  <si>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</si>
  <si>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</si>
  <si>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</si>
  <si>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</si>
  <si>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</si>
  <si>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</si>
  <si>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</si>
  <si>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</si>
  <si>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</si>
  <si>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</si>
  <si>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</si>
  <si>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</si>
  <si>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</si>
  <si>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</si>
  <si>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</si>
  <si>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</si>
  <si>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</si>
  <si>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</si>
  <si>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</si>
  <si>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</si>
  <si>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</si>
  <si>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</si>
  <si>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</si>
  <si>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</si>
  <si>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</si>
  <si>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</si>
  <si>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</si>
  <si>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</si>
  <si>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</si>
  <si>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</si>
  <si>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</si>
  <si>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</si>
  <si>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</si>
  <si>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</si>
  <si>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</si>
  <si>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</si>
  <si>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</si>
  <si>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</si>
  <si>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</si>
  <si>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</si>
  <si>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</si>
  <si>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</si>
  <si>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</si>
  <si>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</si>
  <si>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</si>
  <si>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</si>
  <si>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</si>
  <si>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</si>
  <si>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</si>
  <si>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</si>
  <si>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</si>
  <si>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</si>
  <si>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</si>
  <si>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</si>
  <si>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</si>
  <si>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</si>
  <si>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</si>
  <si>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</si>
  <si>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</si>
  <si>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</si>
  <si>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</si>
  <si>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</si>
  <si>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</si>
  <si>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</si>
  <si>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</si>
  <si>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</si>
  <si>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</si>
  <si>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</si>
  <si>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</si>
  <si>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</si>
  <si>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</si>
  <si>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</si>
  <si>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</si>
  <si>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</si>
  <si>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</si>
  <si>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</si>
  <si>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</si>
  <si>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</si>
  <si>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</si>
  <si>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</si>
  <si>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</si>
  <si>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</si>
  <si>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</si>
  <si>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</si>
  <si>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</si>
  <si>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</si>
  <si>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</si>
  <si>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</si>
  <si>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</si>
  <si>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</si>
  <si>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</si>
  <si>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</si>
  <si>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</si>
  <si>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</si>
  <si>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</si>
  <si>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</si>
  <si>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</si>
  <si>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</si>
  <si>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</si>
  <si>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</si>
  <si>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</si>
  <si>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</si>
  <si>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</si>
  <si>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</si>
  <si>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</si>
  <si>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</si>
  <si>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</si>
  <si>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</si>
  <si>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</si>
  <si>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</si>
  <si>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</si>
  <si>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</si>
  <si>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</si>
  <si>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</si>
  <si>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</si>
  <si>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</si>
  <si>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</si>
  <si>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</si>
  <si>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</si>
  <si>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</si>
  <si>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</si>
  <si>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</si>
  <si>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</si>
  <si>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</si>
  <si>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</si>
  <si>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</si>
  <si>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</si>
  <si>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</si>
  <si>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</si>
  <si>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</si>
  <si>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</si>
  <si>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</si>
  <si>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</si>
  <si>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</si>
  <si>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</si>
  <si>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</si>
  <si>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</si>
  <si>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</si>
  <si>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</si>
  <si>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</si>
  <si>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</si>
  <si>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</si>
  <si>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</si>
  <si>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</si>
  <si>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</si>
  <si>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</si>
  <si>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</si>
  <si>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</si>
  <si>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</si>
  <si>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</si>
  <si>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</si>
  <si>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</si>
  <si>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</si>
  <si>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</si>
  <si>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</si>
  <si>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</si>
  <si>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</si>
  <si>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</si>
  <si>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</si>
  <si>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</si>
  <si>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</si>
  <si>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</si>
  <si>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</si>
  <si>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</si>
  <si>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</si>
  <si>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</si>
  <si>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</si>
  <si>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</si>
  <si>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</si>
  <si>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</si>
  <si>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</si>
  <si>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</si>
  <si>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</si>
  <si>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</si>
  <si>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</si>
  <si>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</si>
  <si>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</si>
  <si>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</si>
  <si>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</si>
  <si>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</si>
  <si>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</si>
  <si>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</si>
  <si>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</si>
  <si>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</si>
  <si>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</si>
  <si>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</si>
  <si>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</si>
  <si>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</si>
  <si>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</si>
  <si>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</si>
  <si>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</si>
  <si>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</si>
  <si>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</si>
  <si>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</si>
  <si>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</si>
  <si>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</si>
  <si>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</si>
  <si>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</si>
  <si>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</si>
  <si>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</si>
  <si>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</si>
  <si>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</si>
  <si>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</si>
  <si>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</si>
  <si>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</si>
  <si>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</si>
  <si>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</si>
  <si>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</si>
  <si>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</si>
  <si>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</si>
  <si>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</si>
  <si>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</si>
  <si>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</si>
  <si>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</si>
  <si>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</si>
  <si>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</si>
  <si>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</si>
  <si>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</si>
  <si>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</si>
  <si>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</si>
  <si>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</si>
  <si>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</si>
  <si>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</si>
  <si>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</si>
  <si>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</si>
  <si>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</si>
  <si>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</si>
  <si>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</si>
  <si>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</si>
  <si>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</si>
  <si>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</si>
  <si>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</si>
  <si>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</si>
  <si>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</si>
  <si>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</si>
  <si>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</si>
  <si>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</si>
  <si>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</si>
  <si>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</si>
  <si>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</si>
  <si>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</si>
  <si>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</si>
  <si>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</si>
  <si>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</si>
  <si>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</si>
  <si>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</si>
  <si>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</si>
  <si>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</si>
  <si>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</si>
  <si>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</si>
  <si>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</si>
  <si>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</si>
  <si>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</si>
  <si>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</si>
  <si>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</si>
  <si>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</si>
  <si>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</si>
  <si>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</si>
  <si>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</si>
  <si>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</si>
  <si>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</si>
  <si>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</si>
  <si>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</si>
  <si>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</si>
  <si>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</si>
  <si>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</si>
  <si>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</si>
  <si>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</si>
  <si>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</si>
  <si>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</si>
  <si>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</si>
  <si>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</si>
  <si>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</si>
  <si>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</si>
  <si>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</si>
  <si>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</si>
  <si>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</si>
  <si>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</si>
  <si>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</si>
  <si>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</si>
  <si>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</si>
  <si>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</si>
  <si>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</si>
  <si>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</si>
  <si>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</si>
  <si>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</si>
  <si>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</si>
  <si>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</si>
  <si>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</si>
  <si>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</si>
  <si>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</si>
  <si>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</si>
  <si>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</si>
  <si>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</si>
  <si>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</si>
  <si>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</si>
  <si>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</si>
  <si>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</si>
  <si>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</si>
  <si>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</si>
  <si>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</si>
  <si>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</si>
  <si>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</si>
  <si>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</si>
  <si>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</si>
  <si>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</si>
  <si>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</si>
  <si>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</si>
  <si>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</si>
  <si>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</si>
  <si>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</si>
  <si>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</si>
  <si>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</si>
  <si>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</si>
  <si>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</si>
  <si>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</si>
  <si>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</si>
  <si>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</si>
  <si>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</si>
  <si>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</si>
  <si>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</si>
  <si>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</si>
  <si>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</si>
  <si>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</si>
  <si>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</si>
  <si>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</si>
  <si>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</si>
  <si>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</si>
  <si>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</si>
  <si>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</si>
  <si>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</si>
  <si>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</si>
  <si>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</si>
  <si>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</si>
  <si>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</si>
  <si>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</si>
  <si>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</si>
  <si>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</si>
  <si>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</si>
  <si>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</si>
  <si>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</si>
  <si>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</si>
  <si>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</si>
  <si>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</si>
  <si>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</si>
  <si>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</si>
  <si>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</si>
  <si>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</si>
  <si>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</si>
  <si>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</si>
  <si>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</si>
  <si>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</si>
  <si>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</si>
  <si>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</si>
  <si>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</si>
  <si>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</si>
  <si>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</si>
  <si>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</si>
  <si>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</si>
  <si>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</si>
  <si>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</si>
  <si>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</si>
  <si>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</si>
  <si>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</si>
  <si>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</si>
  <si>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</si>
  <si>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</si>
  <si>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</si>
  <si>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</si>
  <si>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</si>
  <si>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</si>
  <si>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</si>
  <si>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</si>
  <si>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</si>
  <si>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</si>
  <si>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</si>
  <si>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</si>
  <si>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</si>
  <si>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</si>
  <si>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</si>
  <si>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</si>
  <si>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</si>
  <si>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</si>
  <si>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</si>
  <si>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</si>
  <si>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</si>
  <si>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</si>
  <si>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</si>
  <si>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</si>
  <si>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</si>
  <si>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</si>
  <si>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</si>
  <si>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</si>
  <si>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</si>
  <si>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</si>
  <si>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</si>
  <si>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</si>
  <si>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</si>
  <si>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</si>
  <si>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</si>
  <si>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</si>
  <si>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</si>
  <si>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</si>
  <si>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</si>
  <si>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</si>
  <si>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</si>
  <si>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</si>
  <si>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</si>
  <si>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</si>
  <si>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</si>
  <si>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</si>
  <si>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</si>
  <si>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</si>
  <si>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</si>
  <si>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</si>
  <si>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</si>
  <si>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</si>
  <si>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</si>
  <si>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</si>
  <si>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</si>
  <si>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</si>
  <si>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</si>
  <si>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</si>
  <si>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</si>
  <si>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</si>
  <si>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</si>
  <si>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</si>
  <si>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</si>
  <si>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</si>
  <si>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</si>
  <si>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</si>
  <si>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</si>
  <si>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</si>
  <si>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</si>
  <si>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</si>
  <si>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</si>
  <si>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</si>
  <si>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</si>
  <si>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</si>
  <si>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</si>
  <si>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</si>
  <si>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</si>
  <si>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</si>
  <si>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</si>
  <si>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</si>
  <si>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</si>
  <si>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</si>
  <si>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</si>
  <si>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</si>
  <si>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</si>
  <si>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</si>
  <si>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</si>
  <si>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</si>
  <si>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</si>
  <si>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</si>
  <si>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</si>
  <si>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</si>
  <si>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</si>
  <si>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</si>
  <si>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</si>
  <si>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</si>
  <si>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</si>
  <si>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</si>
  <si>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</si>
  <si>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</si>
  <si>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</si>
  <si>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</si>
  <si>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</si>
  <si>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</si>
  <si>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</si>
  <si>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</si>
  <si>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</si>
  <si>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</si>
  <si>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</si>
  <si>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</si>
  <si>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</si>
  <si>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</si>
  <si>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</si>
  <si>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</si>
  <si>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</si>
  <si>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</si>
  <si>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</si>
  <si>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</si>
  <si>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</si>
  <si>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</si>
  <si>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</si>
  <si>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</si>
  <si>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</si>
  <si>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</si>
  <si>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</si>
  <si>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</si>
  <si>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</si>
  <si>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</si>
  <si>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</si>
  <si>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</si>
  <si>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</si>
  <si>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</si>
  <si>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</si>
  <si>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</si>
  <si>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</si>
  <si>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</si>
  <si>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</si>
  <si>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</si>
  <si>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</si>
  <si>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</si>
  <si>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</si>
  <si>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</si>
  <si>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</si>
  <si>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</si>
  <si>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</si>
  <si>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</si>
  <si>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</si>
  <si>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</si>
  <si>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</si>
  <si>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</si>
  <si>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</si>
  <si>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</si>
  <si>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</si>
  <si>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</si>
  <si>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</si>
  <si>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</si>
  <si>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</si>
  <si>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</si>
  <si>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</si>
  <si>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</si>
  <si>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</si>
  <si>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</si>
  <si>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</si>
  <si>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</si>
  <si>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</si>
  <si>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</si>
  <si>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</si>
  <si>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</si>
  <si>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</si>
  <si>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</si>
  <si>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</si>
  <si>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</si>
  <si>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</si>
  <si>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</si>
  <si>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</si>
  <si>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</si>
  <si>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</si>
  <si>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</si>
  <si>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</si>
  <si>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</si>
  <si>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</si>
  <si>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</si>
  <si>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</si>
  <si>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</si>
  <si>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</si>
  <si>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</si>
  <si>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</si>
  <si>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</si>
  <si>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</si>
  <si>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</si>
  <si>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</si>
  <si>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</si>
  <si>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</si>
  <si>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</si>
  <si>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</si>
  <si>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</si>
  <si>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</si>
  <si>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</si>
  <si>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</si>
  <si>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</si>
  <si>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</si>
  <si>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</si>
  <si>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</si>
  <si>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</si>
  <si>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</si>
  <si>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</si>
  <si>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</si>
  <si>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</si>
  <si>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</si>
  <si>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</si>
  <si>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</si>
  <si>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</si>
  <si>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</si>
  <si>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</si>
  <si>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</si>
  <si>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</si>
  <si>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</si>
  <si>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</si>
  <si>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</si>
  <si>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</si>
  <si>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</si>
  <si>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</si>
  <si>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</si>
  <si>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</si>
  <si>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</si>
  <si>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</si>
  <si>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</si>
  <si>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</si>
  <si>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</si>
  <si>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</si>
  <si>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</si>
  <si>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</si>
  <si>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</si>
  <si>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</si>
  <si>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</si>
  <si>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</si>
  <si>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</si>
  <si>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</si>
  <si>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</si>
  <si>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</si>
  <si>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</si>
  <si>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</si>
  <si>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</si>
  <si>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</si>
  <si>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</si>
  <si>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</si>
  <si>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</si>
  <si>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</si>
  <si>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</si>
  <si>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</si>
  <si>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</si>
  <si>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</si>
  <si>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</si>
  <si>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</si>
  <si>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</si>
  <si>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</si>
  <si>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</si>
  <si>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</si>
  <si>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</si>
  <si>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</si>
  <si>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</si>
  <si>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</si>
  <si>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</si>
  <si>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</si>
  <si>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</si>
  <si>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</si>
  <si>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</si>
  <si>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</si>
  <si>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</si>
  <si>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</si>
  <si>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</si>
  <si>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</si>
  <si>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</si>
  <si>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</si>
  <si>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</si>
  <si>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</si>
  <si>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</si>
  <si>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</si>
  <si>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</si>
  <si>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</si>
  <si>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</si>
  <si>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</si>
  <si>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</si>
  <si>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</si>
  <si>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</si>
  <si>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</si>
  <si>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</si>
  <si>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</si>
  <si>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</si>
  <si>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</si>
  <si>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</si>
  <si>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</si>
  <si>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</si>
  <si>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</si>
  <si>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</si>
  <si>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</si>
  <si>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</si>
  <si>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</si>
  <si>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</si>
  <si>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</si>
  <si>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</si>
  <si>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</si>
  <si>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</si>
  <si>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</si>
  <si>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</si>
  <si>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</si>
  <si>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</si>
  <si>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</si>
  <si>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</si>
  <si>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</si>
  <si>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</si>
  <si>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</si>
  <si>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</si>
  <si>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</si>
  <si>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</si>
  <si>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</si>
  <si>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</si>
  <si>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</si>
  <si>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</si>
  <si>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</si>
  <si>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</si>
  <si>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</si>
  <si>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</si>
  <si>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</si>
  <si>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</si>
  <si>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</si>
  <si>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</si>
  <si>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</si>
  <si>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</si>
  <si>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</si>
  <si>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</si>
  <si>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</si>
  <si>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</si>
  <si>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</si>
  <si>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</si>
  <si>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</si>
  <si>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</si>
  <si>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</si>
  <si>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</si>
  <si>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</si>
  <si>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</si>
  <si>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</si>
  <si>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</si>
  <si>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</si>
  <si>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</si>
  <si>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</si>
  <si>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</si>
  <si>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</si>
  <si>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</si>
  <si>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</si>
  <si>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</si>
  <si>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</si>
  <si>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</si>
  <si>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</si>
  <si>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</si>
  <si>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</si>
  <si>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</si>
  <si>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</si>
  <si>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</si>
  <si>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</si>
  <si>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</si>
  <si>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</si>
  <si>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</si>
  <si>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</si>
  <si>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</si>
  <si>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</si>
  <si>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</si>
  <si>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</si>
  <si>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</si>
  <si>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</si>
  <si>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</si>
  <si>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</si>
  <si>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</si>
  <si>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</si>
  <si>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</si>
  <si>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</si>
  <si>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</si>
  <si>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</si>
  <si>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</si>
  <si>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</si>
  <si>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</si>
  <si>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</si>
  <si>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</si>
  <si>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</si>
  <si>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</si>
  <si>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</si>
  <si>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</si>
  <si>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</si>
  <si>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</si>
  <si>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</si>
  <si>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</si>
  <si>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</si>
  <si>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</si>
  <si>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</si>
  <si>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</si>
  <si>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</si>
  <si>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</si>
  <si>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</si>
  <si>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</si>
  <si>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</si>
  <si>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</si>
  <si>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</si>
  <si>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</si>
  <si>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</si>
  <si>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</si>
  <si>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</si>
  <si>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</si>
  <si>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</si>
  <si>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</si>
  <si>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</si>
  <si>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</si>
  <si>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</si>
  <si>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</si>
  <si>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</si>
  <si>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</si>
  <si>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</si>
  <si>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</si>
  <si>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</si>
  <si>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</si>
  <si>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</si>
  <si>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</si>
  <si>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</si>
  <si>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</si>
  <si>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</si>
  <si>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</si>
  <si>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</si>
  <si>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</si>
  <si>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</si>
  <si>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</si>
  <si>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</si>
  <si>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</si>
  <si>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</si>
  <si>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</si>
  <si>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</si>
  <si>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</si>
  <si>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</si>
  <si>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</si>
  <si>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</si>
  <si>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</si>
  <si>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</si>
  <si>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</si>
  <si>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</si>
  <si>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</si>
  <si>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</si>
  <si>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</si>
  <si>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</si>
  <si>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</si>
  <si>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</si>
  <si>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</si>
  <si>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</si>
  <si>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</si>
  <si>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</si>
  <si>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</si>
  <si>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</si>
  <si>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</si>
  <si>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</si>
  <si>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</si>
  <si>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</si>
  <si>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</si>
  <si>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</si>
  <si>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</si>
  <si>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</si>
  <si>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</si>
  <si>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</si>
  <si>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</si>
  <si>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</si>
  <si>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</si>
  <si>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</si>
  <si>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</si>
  <si>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</si>
  <si>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</si>
  <si>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</si>
  <si>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</si>
  <si>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</si>
  <si>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</si>
  <si>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</si>
  <si>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</si>
  <si>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</si>
  <si>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</si>
  <si>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</si>
  <si>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</si>
  <si>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</si>
  <si>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</si>
  <si>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</si>
  <si>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</si>
  <si>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</si>
  <si>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</si>
  <si>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</si>
  <si>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</si>
  <si>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</si>
  <si>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</si>
  <si>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</si>
  <si>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</si>
  <si>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</si>
  <si>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</si>
  <si>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</si>
  <si>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</si>
  <si>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</si>
  <si>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</si>
  <si>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</si>
  <si>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</si>
  <si>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</si>
  <si>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</si>
  <si>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</si>
  <si>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</si>
  <si>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</si>
  <si>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</si>
  <si>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</si>
  <si>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</si>
  <si>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</si>
  <si>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</si>
  <si>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</si>
  <si>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</si>
  <si>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</si>
  <si>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</si>
  <si>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</si>
  <si>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</si>
  <si>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</si>
  <si>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</si>
  <si>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</si>
  <si>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</si>
  <si>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</si>
  <si>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</si>
  <si>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</si>
  <si>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</si>
  <si>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</si>
  <si>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</si>
  <si>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</si>
  <si>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</si>
  <si>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</si>
  <si>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</si>
  <si>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</si>
  <si>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</si>
  <si>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</si>
  <si>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</si>
  <si>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</si>
  <si>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</si>
  <si>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</si>
  <si>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</si>
  <si>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</si>
  <si>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</si>
  <si>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</si>
  <si>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</si>
  <si>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</si>
  <si>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</si>
  <si>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</si>
  <si>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</si>
  <si>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</si>
  <si>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</si>
  <si>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</si>
  <si>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</si>
  <si>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</si>
  <si>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</si>
  <si>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</si>
  <si>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</si>
  <si>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</si>
  <si>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</si>
  <si>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</si>
  <si>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</si>
  <si>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</si>
  <si>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</si>
  <si>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</si>
  <si>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</si>
  <si>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</si>
  <si>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</si>
  <si>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</si>
  <si>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</si>
  <si>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</si>
  <si>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</si>
  <si>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</si>
  <si>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</si>
  <si>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</si>
  <si>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</si>
  <si>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</si>
  <si>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</si>
  <si>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</si>
  <si>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</si>
  <si>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</si>
  <si>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</si>
  <si>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</si>
  <si>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</si>
  <si>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</si>
  <si>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</si>
  <si>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</si>
  <si>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</si>
  <si>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</si>
  <si>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</si>
  <si>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</si>
  <si>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</si>
  <si>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</si>
  <si>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</si>
  <si>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</si>
  <si>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</si>
  <si>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</si>
  <si>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</si>
  <si>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</si>
  <si>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</si>
  <si>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</si>
  <si>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</si>
  <si>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</si>
  <si>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</si>
  <si>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</si>
  <si>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</si>
  <si>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</si>
  <si>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</si>
  <si>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</si>
  <si>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</si>
  <si>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</si>
  <si>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</si>
  <si>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</si>
  <si>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</si>
  <si>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</si>
  <si>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</si>
  <si>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</si>
  <si>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</si>
  <si>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</si>
  <si>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</si>
  <si>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</si>
  <si>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</si>
  <si>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</si>
  <si>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</si>
  <si>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</si>
  <si>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</si>
  <si>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</si>
  <si>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</si>
  <si>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</si>
  <si>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</si>
  <si>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</si>
  <si>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</si>
  <si>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</si>
  <si>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</si>
  <si>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</si>
  <si>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</si>
  <si>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</si>
  <si>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</si>
  <si>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</si>
  <si>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</si>
  <si>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</si>
  <si>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</si>
  <si>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</si>
  <si>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</si>
  <si>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</si>
  <si>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</si>
  <si>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</si>
  <si>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</si>
  <si>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</si>
  <si>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</si>
  <si>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</si>
  <si>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</si>
  <si>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</si>
  <si>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</si>
  <si>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</si>
  <si>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</si>
  <si>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</si>
  <si>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</si>
  <si>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</si>
  <si>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</si>
  <si>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</si>
  <si>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</si>
  <si>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</si>
  <si>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</si>
  <si>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</si>
  <si>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</si>
  <si>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</si>
  <si>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</si>
  <si>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</si>
  <si>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</si>
  <si>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</si>
  <si>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</si>
  <si>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</si>
  <si>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</si>
  <si>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</si>
  <si>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</si>
  <si>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</si>
  <si>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</si>
  <si>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</si>
  <si>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</si>
  <si>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</si>
  <si>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</si>
  <si>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</si>
  <si>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</si>
  <si>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</si>
  <si>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</si>
  <si>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</si>
  <si>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</si>
  <si>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</si>
  <si>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</si>
  <si>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</si>
  <si>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</si>
  <si>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</si>
  <si>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</si>
  <si>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</si>
  <si>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</si>
  <si>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</si>
  <si>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</si>
  <si>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</si>
  <si>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</si>
  <si>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</si>
  <si>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</si>
  <si>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</si>
  <si>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</si>
  <si>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</si>
  <si>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</si>
  <si>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</si>
  <si>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</si>
  <si>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</si>
  <si>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</si>
  <si>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</si>
  <si>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</si>
  <si>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</si>
  <si>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</si>
  <si>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</si>
  <si>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</si>
  <si>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</si>
  <si>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</si>
  <si>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</si>
  <si>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</si>
  <si>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</si>
  <si>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</si>
  <si>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</si>
  <si>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</si>
  <si>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</si>
  <si>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</si>
  <si>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</si>
  <si>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</si>
  <si>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</si>
  <si>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</si>
  <si>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</si>
  <si>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</si>
  <si>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</si>
  <si>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</si>
  <si>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</si>
  <si>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</si>
  <si>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</si>
  <si>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</si>
  <si>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</si>
  <si>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</si>
  <si>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</si>
  <si>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</si>
  <si>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</si>
  <si>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</si>
  <si>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</si>
  <si>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</si>
  <si>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</si>
  <si>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</si>
  <si>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</si>
  <si>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</si>
  <si>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</si>
  <si>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</si>
  <si>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</si>
  <si>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</si>
  <si>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</si>
  <si>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</si>
  <si>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</si>
  <si>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</si>
  <si>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</si>
  <si>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</si>
  <si>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</si>
  <si>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</si>
  <si>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</si>
  <si>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</si>
  <si>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</si>
  <si>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</si>
  <si>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</si>
  <si>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</si>
  <si>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</si>
  <si>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</si>
  <si>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</si>
  <si>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</si>
  <si>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</si>
  <si>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</si>
  <si>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</si>
  <si>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</si>
  <si>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</si>
  <si>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</si>
  <si>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</si>
  <si>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</si>
  <si>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</si>
  <si>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</si>
  <si>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</si>
  <si>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</si>
  <si>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</si>
  <si>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</si>
  <si>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</si>
  <si>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</si>
  <si>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</si>
  <si>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</si>
  <si>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</si>
  <si>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</si>
  <si>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</si>
  <si>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</si>
  <si>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</si>
  <si>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</si>
  <si>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</si>
  <si>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</si>
  <si>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</si>
  <si>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</si>
  <si>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</si>
  <si>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</si>
  <si>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</si>
  <si>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</si>
  <si>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</si>
  <si>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</si>
  <si>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</si>
  <si>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</si>
  <si>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</si>
  <si>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</si>
  <si>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</si>
  <si>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</si>
  <si>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</si>
  <si>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</si>
  <si>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</si>
  <si>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</si>
  <si>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</si>
  <si>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</si>
  <si>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</si>
  <si>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</si>
  <si>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</si>
  <si>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</si>
  <si>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</si>
  <si>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</si>
  <si>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</si>
  <si>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</si>
  <si>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</si>
  <si>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</si>
  <si>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</si>
  <si>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</si>
  <si>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</si>
  <si>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</si>
  <si>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</si>
  <si>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</si>
  <si>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</si>
  <si>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</si>
  <si>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</si>
  <si>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</si>
  <si>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</si>
  <si>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</si>
  <si>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</si>
  <si>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</si>
  <si>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</si>
  <si>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</si>
  <si>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</si>
  <si>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</si>
  <si>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</si>
  <si>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</si>
  <si>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</si>
  <si>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</si>
  <si>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</si>
  <si>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</si>
  <si>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</si>
  <si>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</si>
  <si>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</si>
  <si>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</si>
  <si>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</si>
  <si>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</si>
  <si>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</si>
  <si>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</si>
  <si>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</si>
  <si>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</si>
  <si>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</si>
  <si>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</si>
  <si>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</si>
  <si>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</si>
  <si>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</si>
  <si>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</si>
  <si>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</si>
  <si>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</si>
  <si>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</si>
  <si>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</si>
  <si>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</si>
  <si>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</si>
  <si>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</si>
  <si>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</si>
  <si>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</si>
  <si>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</si>
  <si>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</si>
  <si>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</si>
  <si>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</si>
  <si>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</si>
  <si>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</si>
  <si>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</si>
  <si>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</si>
  <si>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</si>
  <si>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</si>
  <si>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</si>
  <si>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</si>
  <si>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</si>
  <si>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</si>
  <si>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</si>
  <si>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</si>
  <si>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</si>
  <si>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</si>
  <si>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</si>
  <si>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</si>
  <si>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</si>
  <si>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</si>
  <si>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</si>
  <si>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</si>
  <si>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</si>
  <si>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</si>
  <si>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</si>
  <si>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</si>
  <si>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</si>
  <si>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</si>
  <si>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</si>
  <si>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</si>
  <si>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</si>
  <si>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</si>
  <si>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</si>
  <si>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</si>
  <si>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</si>
  <si>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</si>
  <si>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</si>
  <si>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</si>
  <si>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</si>
  <si>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</si>
  <si>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</si>
  <si>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</si>
  <si>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</si>
  <si>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</si>
  <si>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</si>
  <si>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</si>
  <si>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</si>
  <si>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</si>
  <si>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</si>
  <si>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</si>
  <si>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</si>
  <si>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</si>
  <si>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</si>
  <si>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</si>
  <si>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</si>
  <si>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</si>
  <si>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</si>
  <si>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</si>
  <si>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</si>
  <si>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</si>
  <si>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</si>
  <si>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</si>
  <si>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</si>
  <si>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</si>
  <si>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</si>
  <si>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</si>
  <si>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</si>
  <si>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</si>
  <si>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</si>
  <si>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</si>
  <si>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</si>
  <si>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</si>
  <si>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</si>
  <si>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</si>
  <si>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</si>
  <si>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</si>
  <si>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</si>
  <si>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</si>
  <si>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</si>
  <si>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</si>
  <si>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</si>
  <si>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</si>
  <si>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</si>
  <si>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</si>
  <si>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</si>
  <si>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</si>
  <si>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</si>
  <si>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</si>
  <si>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</si>
  <si>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</si>
  <si>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</si>
  <si>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</si>
  <si>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</si>
  <si>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</si>
  <si>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</si>
  <si>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</si>
  <si>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</si>
  <si>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</si>
  <si>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</si>
  <si>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</si>
  <si>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</si>
  <si>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</si>
  <si>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</si>
  <si>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</si>
  <si>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</si>
  <si>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</si>
  <si>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</si>
  <si>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</si>
  <si>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</si>
  <si>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</si>
  <si>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</si>
  <si>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</si>
  <si>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</si>
  <si>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</si>
  <si>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</si>
  <si>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</si>
  <si>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</si>
  <si>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</si>
  <si>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</si>
  <si>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</si>
  <si>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</si>
  <si>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</si>
  <si>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</si>
  <si>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</si>
  <si>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</si>
  <si>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</si>
  <si>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</si>
  <si>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</si>
  <si>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</si>
  <si>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</si>
  <si>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</si>
  <si>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</si>
  <si>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</si>
  <si>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</si>
  <si>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</si>
  <si>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</si>
  <si>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</si>
  <si>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</si>
  <si>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</si>
  <si>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</si>
  <si>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</si>
  <si>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</si>
  <si>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</si>
  <si>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</si>
  <si>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</si>
  <si>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</si>
  <si>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</si>
  <si>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</si>
  <si>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</si>
  <si>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</si>
  <si>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</si>
  <si>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</si>
  <si>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</si>
  <si>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</si>
  <si>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</si>
  <si>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</si>
  <si>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</si>
  <si>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</si>
  <si>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</si>
  <si>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</si>
  <si>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</si>
  <si>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</si>
  <si>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</si>
  <si>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</si>
  <si>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</si>
  <si>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</si>
  <si>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</si>
  <si>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</si>
  <si>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</si>
  <si>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</si>
  <si>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</si>
  <si>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</si>
  <si>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</si>
  <si>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</si>
  <si>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</si>
  <si>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</si>
  <si>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</si>
  <si>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</si>
  <si>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</si>
  <si>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</si>
  <si>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</si>
  <si>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</si>
  <si>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</si>
  <si>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</si>
  <si>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</si>
  <si>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</si>
  <si>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</si>
  <si>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</si>
  <si>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</si>
  <si>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</si>
  <si>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</si>
  <si>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</si>
  <si>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</si>
  <si>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</si>
  <si>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</si>
  <si>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</si>
  <si>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</si>
  <si>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</si>
  <si>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</si>
  <si>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</si>
  <si>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</si>
  <si>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</si>
  <si>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</si>
  <si>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</si>
  <si>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</si>
  <si>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</si>
  <si>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</si>
  <si>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</si>
  <si>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</si>
  <si>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</si>
  <si>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</si>
  <si>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</si>
  <si>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</si>
  <si>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</si>
  <si>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</si>
  <si>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</si>
  <si>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</si>
  <si>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</si>
  <si>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</si>
  <si>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</si>
  <si>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</si>
  <si>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</si>
  <si>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</si>
  <si>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</si>
  <si>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</si>
  <si>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</si>
  <si>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</si>
  <si>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</si>
  <si>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</si>
  <si>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</si>
  <si>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</si>
  <si>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</si>
  <si>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</si>
  <si>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</si>
  <si>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</si>
  <si>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</si>
  <si>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</si>
  <si>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</si>
  <si>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</si>
  <si>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</si>
  <si>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</si>
  <si>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</si>
  <si>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</si>
  <si>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</si>
  <si>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</si>
  <si>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</si>
  <si>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</si>
  <si>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</si>
  <si>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</si>
  <si>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</si>
  <si>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</si>
  <si>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</si>
  <si>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</si>
  <si>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</si>
  <si>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</si>
  <si>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</si>
  <si>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</si>
  <si>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</si>
  <si>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</si>
  <si>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</si>
  <si>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</si>
  <si>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</si>
  <si>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</si>
  <si>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</si>
  <si>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</si>
  <si>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</si>
  <si>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</si>
  <si>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</si>
  <si>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</si>
  <si>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</si>
  <si>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</si>
  <si>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</si>
  <si>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</si>
  <si>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</si>
  <si>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</si>
  <si>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</si>
  <si>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</si>
  <si>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</si>
  <si>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</si>
  <si>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</si>
  <si>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</si>
  <si>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</si>
  <si>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</si>
  <si>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</si>
  <si>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</si>
  <si>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</si>
  <si>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</si>
  <si>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</si>
  <si>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</si>
  <si>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</si>
  <si>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</si>
  <si>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</si>
  <si>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</si>
  <si>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</si>
  <si>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</si>
  <si>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</si>
  <si>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</si>
  <si>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</si>
  <si>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</si>
  <si>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</si>
  <si>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</si>
  <si>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</si>
  <si>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</si>
  <si>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</si>
  <si>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</si>
  <si>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</si>
  <si>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</si>
  <si>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</si>
  <si>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</si>
  <si>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</si>
  <si>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</si>
  <si>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</si>
  <si>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</si>
  <si>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</si>
  <si>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</si>
  <si>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</si>
  <si>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</si>
  <si>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</si>
  <si>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</si>
  <si>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</si>
  <si>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</si>
  <si>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</si>
  <si>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</si>
  <si>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</si>
  <si>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</si>
  <si>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</si>
  <si>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</si>
  <si>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</si>
  <si>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</si>
  <si>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</si>
  <si>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</si>
  <si>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</si>
  <si>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</si>
  <si>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</si>
  <si>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</si>
  <si>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</si>
  <si>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</si>
  <si>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</si>
  <si>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</si>
  <si>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</si>
  <si>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</si>
  <si>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</si>
  <si>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</si>
  <si>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</si>
  <si>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</si>
  <si>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</si>
  <si>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</si>
  <si>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</si>
  <si>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</si>
  <si>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</si>
  <si>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</si>
  <si>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</si>
  <si>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</si>
  <si>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</si>
  <si>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</si>
  <si>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</si>
  <si>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</si>
  <si>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</si>
  <si>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</si>
  <si>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</si>
  <si>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</si>
  <si>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</si>
  <si>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</si>
  <si>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</si>
  <si>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</si>
  <si>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</si>
  <si>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</si>
  <si>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</si>
  <si>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</si>
  <si>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</si>
  <si>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</si>
  <si>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</si>
  <si>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</si>
  <si>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</si>
  <si>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</si>
  <si>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</si>
  <si>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</si>
  <si>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</si>
  <si>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</si>
  <si>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</si>
  <si>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</si>
  <si>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</si>
  <si>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</si>
  <si>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</si>
  <si>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</si>
  <si>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</si>
  <si>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</si>
  <si>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</si>
  <si>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</si>
  <si>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</si>
  <si>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</si>
  <si>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</si>
  <si>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</si>
  <si>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</si>
  <si>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</si>
  <si>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</si>
  <si>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</si>
  <si>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</si>
  <si>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</si>
  <si>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</si>
  <si>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</si>
  <si>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</si>
  <si>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</si>
  <si>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</si>
  <si>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</si>
  <si>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</si>
  <si>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</si>
  <si>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</si>
  <si>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</si>
  <si>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</si>
  <si>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</si>
  <si>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</si>
  <si>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</si>
  <si>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</si>
  <si>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</si>
  <si>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</si>
  <si>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</si>
  <si>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</si>
  <si>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</si>
  <si>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</si>
  <si>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</si>
  <si>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</si>
  <si>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</si>
  <si>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</si>
  <si>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</si>
  <si>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</si>
  <si>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</si>
  <si>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</si>
  <si>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</si>
  <si>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</si>
  <si>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</si>
  <si>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</si>
  <si>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</si>
  <si>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</si>
  <si>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</si>
  <si>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</si>
  <si>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</si>
  <si>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</si>
  <si>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</si>
  <si>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</si>
  <si>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</si>
  <si>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</si>
  <si>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</si>
  <si>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</si>
  <si>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</si>
  <si>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</si>
  <si>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</si>
  <si>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</si>
  <si>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</si>
  <si>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</si>
  <si>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</si>
  <si>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</si>
  <si>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</si>
  <si>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</si>
  <si>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</si>
  <si>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</si>
  <si>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</si>
  <si>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</si>
  <si>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</si>
  <si>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</si>
  <si>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</si>
  <si>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</si>
  <si>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</si>
  <si>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</si>
  <si>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</si>
  <si>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</si>
  <si>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</si>
  <si>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</si>
  <si>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</si>
  <si>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</si>
  <si>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</si>
  <si>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</si>
  <si>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</si>
  <si>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</si>
  <si>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</si>
  <si>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</si>
  <si>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</si>
  <si>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</si>
  <si>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</si>
  <si>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</si>
  <si>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</si>
  <si>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</si>
  <si>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</si>
  <si>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</si>
  <si>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</si>
  <si>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</si>
  <si>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</si>
  <si>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</si>
  <si>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</si>
  <si>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</si>
  <si>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</si>
  <si>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</si>
  <si>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</si>
  <si>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</si>
  <si>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</si>
  <si>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</si>
  <si>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</si>
  <si>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</si>
  <si>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</si>
  <si>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</si>
  <si>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</si>
  <si>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</si>
  <si>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</si>
  <si>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</si>
  <si>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</si>
  <si>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</si>
  <si>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</si>
  <si>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</si>
  <si>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</si>
  <si>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</si>
  <si>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</si>
  <si>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</si>
  <si>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</si>
  <si>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</si>
  <si>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</si>
  <si>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</si>
  <si>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</si>
  <si>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</si>
  <si>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</si>
  <si>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</si>
  <si>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</si>
  <si>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</si>
  <si>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</si>
  <si>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</si>
  <si>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</si>
  <si>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</si>
  <si>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</si>
  <si>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</si>
  <si>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</si>
  <si>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</si>
  <si>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</si>
  <si>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</si>
  <si>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</si>
  <si>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</si>
  <si>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</si>
  <si>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</si>
  <si>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</si>
  <si>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</si>
  <si>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</si>
  <si>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</si>
  <si>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</si>
  <si>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</si>
  <si>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</si>
  <si>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</si>
  <si>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</si>
  <si>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</si>
  <si>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</si>
  <si>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</si>
  <si>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</si>
  <si>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</si>
  <si>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</si>
  <si>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</si>
  <si>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</si>
  <si>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</si>
  <si>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</si>
  <si>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</si>
  <si>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</si>
  <si>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</si>
  <si>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</si>
  <si>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</si>
  <si>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</si>
  <si>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</si>
  <si>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</si>
  <si>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</si>
  <si>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</si>
  <si>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</si>
  <si>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</si>
  <si>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</si>
  <si>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</si>
  <si>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</si>
  <si>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</si>
  <si>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</si>
  <si>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</si>
  <si>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</si>
  <si>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</si>
  <si>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</si>
  <si>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</si>
  <si>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</si>
  <si>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</si>
  <si>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</si>
  <si>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</si>
  <si>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</si>
  <si>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</si>
  <si>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</si>
  <si>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</si>
  <si>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</si>
  <si>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</si>
  <si>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</si>
  <si>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</si>
  <si>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</si>
  <si>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</si>
  <si>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</si>
  <si>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</si>
  <si>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</si>
  <si>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</si>
  <si>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</si>
  <si>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</si>
  <si>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</si>
  <si>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</si>
  <si>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</si>
  <si>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</si>
  <si>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</si>
  <si>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</si>
  <si>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</si>
  <si>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</si>
  <si>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</si>
  <si>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</si>
  <si>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</si>
  <si>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</si>
  <si>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</si>
  <si>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</si>
  <si>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</si>
  <si>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</si>
  <si>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</si>
  <si>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</si>
  <si>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</si>
  <si>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</si>
  <si>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</si>
  <si>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</si>
  <si>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</si>
  <si>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</si>
  <si>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</si>
  <si>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</si>
  <si>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</si>
  <si>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</si>
  <si>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</si>
  <si>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</si>
  <si>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</si>
  <si>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</si>
  <si>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</si>
  <si>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</si>
  <si>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</si>
  <si>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</si>
  <si>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</si>
  <si>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</si>
  <si>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</si>
  <si>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</si>
  <si>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</si>
  <si>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</si>
  <si>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</si>
  <si>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</si>
  <si>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</si>
  <si>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</si>
  <si>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</si>
  <si>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</si>
  <si>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</si>
  <si>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</si>
  <si>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</si>
  <si>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</si>
  <si>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</si>
  <si>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</si>
  <si>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</si>
  <si>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</si>
  <si>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</si>
  <si>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</si>
  <si>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</si>
  <si>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</si>
  <si>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</si>
  <si>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</si>
  <si>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</si>
  <si>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</si>
  <si>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</si>
  <si>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</si>
  <si>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</si>
  <si>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</si>
  <si>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</si>
  <si>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</si>
  <si>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</si>
  <si>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</si>
  <si>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</si>
  <si>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</si>
  <si>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</si>
  <si>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</si>
  <si>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</si>
  <si>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</si>
  <si>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</si>
  <si>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</si>
  <si>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</si>
  <si>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</si>
  <si>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</si>
  <si>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</si>
  <si>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</si>
  <si>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</si>
  <si>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</si>
  <si>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</si>
  <si>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</si>
  <si>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</si>
  <si>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</si>
  <si>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</si>
  <si>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</si>
  <si>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</si>
  <si>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</si>
  <si>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</si>
  <si>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</si>
  <si>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</si>
  <si>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</si>
  <si>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</si>
  <si>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</si>
  <si>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</si>
  <si>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</si>
  <si>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</si>
  <si>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</si>
  <si>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</si>
  <si>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</si>
  <si>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</si>
  <si>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</si>
  <si>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</si>
  <si>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</si>
  <si>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</si>
  <si>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</si>
  <si>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</si>
  <si>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</si>
  <si>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</si>
  <si>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</si>
  <si>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</si>
  <si>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</si>
  <si>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</si>
  <si>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</si>
  <si>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</si>
  <si>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</si>
  <si>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</si>
  <si>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</si>
  <si>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</si>
  <si>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</si>
  <si>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</si>
  <si>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</si>
  <si>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</si>
  <si>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</si>
  <si>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</si>
  <si>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</si>
  <si>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</si>
  <si>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</si>
  <si>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</si>
  <si>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</si>
  <si>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</si>
  <si>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</si>
  <si>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</si>
  <si>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</si>
  <si>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</si>
  <si>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</si>
  <si>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</si>
  <si>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</si>
  <si>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</si>
  <si>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</si>
  <si>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</si>
  <si>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</si>
  <si>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</si>
  <si>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</si>
  <si>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</si>
  <si>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</si>
  <si>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</si>
  <si>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</si>
  <si>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</si>
  <si>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</si>
  <si>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</si>
  <si>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</si>
  <si>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</si>
  <si>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</si>
  <si>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</si>
  <si>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</si>
  <si>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</si>
  <si>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</si>
  <si>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</si>
  <si>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</si>
  <si>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</si>
  <si>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</si>
  <si>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</si>
  <si>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</si>
  <si>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</si>
  <si>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</si>
  <si>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</si>
  <si>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</si>
  <si>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</si>
  <si>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</si>
  <si>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</si>
  <si>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</si>
  <si>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</si>
  <si>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</si>
  <si>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</si>
  <si>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</si>
  <si>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</si>
  <si>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</si>
  <si>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</si>
  <si>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</si>
  <si>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</si>
  <si>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</si>
  <si>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</si>
  <si>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</si>
  <si>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</si>
  <si>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</si>
  <si>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</si>
  <si>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</si>
  <si>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</si>
  <si>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</si>
  <si>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</si>
  <si>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</si>
  <si>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</si>
  <si>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</si>
  <si>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</si>
  <si>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</si>
  <si>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</si>
  <si>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</si>
  <si>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</si>
  <si>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</si>
  <si>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</si>
  <si>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</si>
  <si>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</si>
  <si>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</si>
  <si>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</si>
  <si>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</si>
  <si>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</si>
  <si>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</si>
  <si>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</si>
  <si>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</si>
  <si>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</si>
  <si>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</si>
  <si>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</si>
  <si>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</si>
  <si>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</si>
  <si>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</si>
  <si>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</si>
  <si>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</si>
  <si>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</si>
  <si>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</si>
  <si>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</si>
  <si>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</si>
  <si>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</si>
  <si>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</si>
  <si>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</si>
  <si>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</si>
  <si>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</si>
  <si>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</si>
  <si>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</si>
  <si>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</si>
  <si>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</si>
  <si>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</si>
  <si>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</si>
  <si>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</si>
  <si>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</si>
  <si>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</si>
  <si>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</si>
  <si>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</si>
  <si>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</si>
  <si>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</si>
  <si>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</si>
  <si>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</si>
  <si>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</si>
  <si>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</si>
  <si>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</si>
  <si>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</si>
  <si>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</si>
  <si>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</si>
  <si>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</si>
  <si>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</si>
  <si>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</si>
  <si>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</si>
  <si>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</si>
  <si>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</si>
  <si>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</si>
  <si>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</si>
  <si>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</si>
  <si>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</si>
  <si>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</si>
  <si>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</si>
  <si>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</si>
  <si>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</si>
  <si>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</si>
  <si>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</si>
  <si>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</si>
  <si>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</si>
  <si>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</si>
  <si>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</si>
  <si>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</si>
  <si>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</si>
  <si>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</si>
  <si>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</si>
  <si>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</si>
  <si>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</si>
  <si>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</si>
  <si>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</si>
  <si>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</si>
  <si>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</si>
  <si>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</si>
  <si>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</si>
  <si>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</si>
  <si>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</si>
  <si>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</si>
  <si>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</si>
  <si>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</si>
  <si>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</si>
  <si>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</si>
  <si>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</si>
  <si>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</si>
  <si>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</si>
  <si>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</si>
  <si>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</si>
  <si>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</si>
  <si>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</si>
  <si>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</si>
  <si>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</si>
  <si>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</si>
  <si>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</si>
  <si>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</si>
  <si>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</si>
  <si>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</si>
  <si>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</si>
  <si>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</si>
  <si>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</si>
  <si>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</si>
  <si>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</si>
  <si>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</si>
  <si>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</si>
  <si>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</si>
  <si>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</si>
  <si>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</si>
  <si>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</si>
  <si>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</si>
  <si>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</si>
  <si>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</si>
  <si>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</si>
  <si>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</si>
  <si>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</si>
  <si>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</si>
  <si>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</si>
  <si>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</si>
  <si>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</si>
  <si>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</si>
  <si>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</si>
  <si>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</si>
  <si>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</si>
  <si>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</si>
  <si>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</si>
  <si>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</si>
  <si>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</si>
  <si>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</si>
  <si>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</si>
  <si>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</si>
  <si>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</si>
  <si>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</si>
  <si>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</si>
  <si>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</si>
  <si>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</si>
  <si>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</si>
  <si>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</si>
  <si>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</si>
  <si>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</si>
  <si>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</si>
  <si>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</si>
  <si>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</si>
  <si>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</si>
  <si>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</si>
  <si>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</si>
  <si>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</si>
  <si>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</si>
  <si>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</si>
  <si>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</si>
  <si>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</si>
  <si>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</si>
  <si>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</si>
  <si>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</si>
  <si>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</si>
  <si>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</si>
  <si>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</si>
  <si>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</si>
  <si>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</si>
  <si>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</si>
  <si>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</si>
  <si>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</si>
  <si>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</si>
  <si>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</si>
  <si>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</si>
  <si>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</si>
  <si>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</si>
  <si>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</si>
  <si>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</si>
  <si>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</si>
  <si>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</si>
  <si>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</si>
  <si>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</si>
  <si>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</si>
  <si>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</si>
  <si>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</si>
  <si>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</si>
  <si>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</si>
  <si>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</si>
  <si>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</si>
  <si>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</si>
  <si>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</si>
  <si>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</si>
  <si>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</si>
  <si>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</si>
  <si>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</si>
  <si>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</si>
  <si>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</si>
  <si>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</si>
  <si>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</si>
  <si>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</si>
  <si>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</si>
  <si>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</si>
  <si>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</si>
  <si>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</si>
  <si>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</si>
  <si>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</si>
  <si>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</si>
  <si>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</si>
  <si>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</si>
  <si>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</si>
  <si>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</si>
  <si>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</si>
  <si>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</si>
  <si>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</si>
  <si>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</si>
  <si>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</si>
  <si>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</si>
  <si>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</si>
  <si>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</si>
  <si>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</si>
  <si>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</si>
  <si>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</si>
  <si>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</si>
  <si>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</si>
  <si>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</si>
  <si>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</si>
  <si>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</si>
  <si>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</si>
  <si>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</si>
  <si>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</si>
  <si>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</si>
  <si>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</si>
  <si>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</si>
  <si>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</si>
  <si>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</si>
  <si>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</si>
  <si>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</si>
  <si>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</si>
  <si>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</si>
  <si>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</si>
  <si>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</si>
  <si>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</si>
  <si>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</si>
  <si>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</si>
  <si>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</si>
  <si>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</si>
  <si>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</si>
  <si>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</si>
  <si>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</si>
  <si>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</si>
  <si>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</si>
  <si>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</si>
  <si>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</si>
  <si>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</si>
  <si>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</si>
  <si>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</si>
  <si>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</si>
  <si>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</si>
  <si>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</si>
  <si>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</si>
  <si>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</si>
  <si>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</si>
  <si>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</si>
  <si>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</si>
  <si>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</si>
  <si>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</si>
  <si>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</si>
  <si>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</si>
  <si>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</si>
  <si>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</si>
  <si>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</si>
  <si>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</si>
  <si>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</si>
  <si>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</si>
  <si>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</si>
  <si>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</si>
  <si>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</si>
  <si>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</si>
  <si>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</si>
  <si>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</si>
  <si>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</si>
  <si>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</si>
  <si>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</si>
  <si>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</si>
  <si>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</si>
  <si>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</si>
  <si>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</si>
  <si>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</si>
  <si>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</si>
  <si>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</si>
  <si>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</si>
  <si>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</si>
  <si>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</si>
  <si>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</si>
  <si>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</si>
  <si>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</si>
  <si>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</si>
  <si>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</si>
  <si>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</si>
  <si>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</si>
  <si>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</si>
  <si>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</si>
  <si>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</si>
  <si>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</si>
  <si>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</si>
  <si>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</si>
  <si>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</si>
  <si>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</si>
  <si>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</si>
  <si>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</si>
  <si>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</si>
  <si>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</si>
  <si>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</si>
  <si>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</si>
  <si>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</si>
  <si>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</si>
  <si>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</si>
  <si>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</si>
  <si>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</si>
  <si>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</si>
  <si>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</si>
  <si>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</si>
  <si>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</si>
  <si>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</si>
  <si>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</si>
  <si>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</si>
  <si>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</si>
  <si>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</si>
  <si>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</si>
  <si>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</si>
  <si>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</si>
  <si>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</si>
  <si>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</si>
  <si>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</si>
  <si>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</si>
  <si>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</si>
  <si>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</si>
  <si>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</si>
  <si>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</si>
  <si>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</si>
  <si>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</si>
  <si>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</si>
  <si>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</si>
  <si>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</si>
  <si>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</si>
  <si>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</si>
  <si>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</si>
  <si>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</si>
  <si>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</si>
  <si>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</si>
  <si>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</si>
  <si>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</si>
  <si>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</si>
  <si>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</si>
  <si>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</si>
  <si>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</si>
  <si>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</si>
  <si>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</si>
  <si>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</si>
  <si>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</si>
  <si>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</si>
  <si>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</si>
  <si>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</si>
  <si>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</si>
  <si>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</si>
  <si>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</si>
  <si>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</si>
  <si>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</si>
  <si>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</si>
  <si>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</si>
  <si>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</si>
  <si>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</si>
  <si>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</si>
  <si>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</si>
  <si>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</si>
  <si>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</si>
  <si>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</si>
  <si>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</si>
  <si>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</si>
  <si>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</si>
  <si>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</si>
  <si>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</si>
  <si>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</si>
  <si>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</si>
  <si>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</si>
  <si>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</si>
  <si>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</si>
  <si>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</si>
  <si>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</si>
  <si>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</si>
  <si>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</si>
  <si>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</si>
  <si>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</si>
  <si>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</si>
  <si>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</si>
  <si>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</si>
  <si>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</si>
  <si>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</si>
  <si>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</si>
  <si>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</si>
  <si>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</si>
  <si>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</si>
  <si>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</si>
  <si>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</si>
  <si>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</si>
  <si>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</si>
  <si>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</si>
  <si>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</si>
  <si>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</si>
  <si>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</si>
  <si>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</si>
  <si>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</si>
  <si>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</si>
  <si>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</si>
  <si>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</si>
  <si>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</si>
  <si>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</si>
  <si>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</si>
  <si>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</si>
  <si>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</si>
  <si>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</si>
  <si>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</si>
  <si>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</si>
  <si>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</si>
  <si>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</si>
  <si>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</si>
  <si>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</si>
  <si>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</si>
  <si>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</si>
  <si>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</si>
  <si>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</si>
  <si>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</si>
  <si>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</si>
  <si>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</si>
  <si>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</si>
  <si>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</si>
  <si>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</si>
  <si>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</si>
  <si>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</si>
  <si>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</si>
  <si>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</si>
  <si>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</si>
  <si>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</si>
  <si>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</si>
  <si>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</si>
  <si>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</si>
  <si>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</si>
  <si>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</si>
  <si>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</si>
  <si>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</si>
  <si>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</si>
  <si>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</si>
  <si>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</si>
  <si>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</si>
  <si>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</si>
  <si>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</si>
  <si>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</si>
  <si>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</si>
  <si>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</si>
  <si>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</si>
  <si>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</si>
  <si>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</si>
  <si>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</si>
  <si>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</si>
  <si>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</si>
  <si>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</si>
  <si>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</si>
  <si>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</si>
  <si>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</si>
  <si>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</si>
  <si>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</si>
  <si>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</si>
  <si>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</si>
  <si>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</si>
  <si>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</si>
  <si>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</si>
  <si>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</si>
  <si>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</si>
  <si>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</si>
  <si>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</si>
  <si>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</si>
  <si>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</si>
  <si>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</si>
  <si>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</si>
  <si>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</si>
  <si>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</si>
  <si>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</si>
  <si>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</si>
  <si>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</si>
  <si>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</si>
  <si>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</si>
  <si>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</si>
  <si>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</si>
  <si>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</si>
  <si>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</si>
  <si>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</si>
  <si>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</si>
  <si>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</si>
  <si>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</si>
  <si>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</si>
  <si>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</si>
  <si>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</si>
  <si>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</si>
  <si>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</si>
  <si>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</si>
  <si>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</si>
  <si>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</si>
  <si>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</si>
  <si>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</si>
  <si>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</si>
  <si>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</si>
  <si>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</si>
  <si>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</si>
  <si>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</si>
  <si>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</si>
  <si>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</si>
  <si>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</si>
  <si>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</si>
  <si>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</si>
  <si>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</si>
  <si>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</si>
  <si>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</si>
  <si>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</si>
  <si>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</si>
  <si>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</si>
  <si>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</si>
  <si>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</si>
  <si>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</si>
  <si>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</si>
  <si>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</si>
  <si>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</si>
  <si>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</si>
  <si>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</si>
  <si>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</si>
  <si>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</si>
  <si>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</si>
  <si>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</si>
  <si>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</si>
  <si>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</si>
  <si>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</si>
  <si>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</si>
  <si>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</si>
  <si>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</si>
  <si>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</si>
  <si>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</si>
  <si>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</si>
  <si>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</si>
  <si>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</si>
  <si>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</si>
  <si>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</si>
  <si>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</si>
  <si>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</si>
  <si>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</si>
  <si>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</si>
  <si>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</si>
  <si>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</si>
  <si>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</si>
  <si>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</si>
  <si>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</si>
  <si>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</si>
  <si>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</si>
  <si>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</si>
  <si>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</si>
  <si>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</si>
  <si>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</si>
  <si>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</si>
  <si>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</si>
  <si>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</si>
  <si>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</si>
  <si>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</si>
  <si>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</si>
  <si>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</si>
  <si>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</si>
  <si>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</si>
  <si>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</si>
  <si>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</si>
  <si>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</si>
  <si>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</si>
  <si>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</si>
  <si>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</si>
  <si>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</si>
  <si>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</si>
  <si>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</si>
  <si>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</si>
  <si>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</si>
  <si>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</si>
  <si>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</si>
  <si>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</si>
  <si>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</si>
  <si>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</si>
  <si>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</si>
  <si>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</si>
  <si>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</si>
  <si>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</si>
  <si>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</si>
  <si>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</si>
  <si>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</si>
  <si>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</si>
  <si>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</si>
  <si>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</si>
  <si>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</si>
  <si>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</si>
  <si>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</si>
  <si>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</si>
  <si>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</si>
  <si>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</si>
  <si>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</si>
  <si>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</si>
  <si>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</si>
  <si>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</si>
  <si>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</si>
  <si>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</si>
  <si>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</si>
  <si>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</si>
  <si>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</si>
  <si>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</si>
  <si>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</si>
  <si>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</si>
  <si>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</si>
  <si>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</si>
  <si>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</si>
  <si>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</si>
  <si>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</si>
  <si>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</si>
  <si>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</si>
  <si>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</si>
  <si>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</si>
  <si>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</si>
  <si>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</si>
  <si>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</si>
  <si>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</si>
  <si>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</si>
  <si>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</si>
  <si>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</si>
  <si>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</si>
  <si>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</si>
  <si>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</si>
  <si>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</si>
  <si>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</si>
  <si>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</si>
  <si>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</si>
  <si>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</si>
  <si>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</si>
  <si>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</si>
  <si>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</si>
  <si>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</si>
  <si>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</si>
  <si>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</si>
  <si>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</si>
  <si>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</si>
  <si>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</si>
  <si>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</si>
  <si>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</si>
  <si>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</si>
  <si>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</si>
  <si>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</si>
  <si>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</si>
  <si>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</si>
  <si>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</si>
  <si>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</si>
  <si>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</si>
  <si>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</si>
  <si>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</si>
  <si>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</si>
  <si>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</si>
  <si>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</si>
  <si>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</si>
  <si>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</si>
  <si>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</si>
  <si>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</si>
  <si>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</si>
  <si>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</si>
  <si>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</si>
  <si>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</si>
  <si>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</si>
  <si>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</si>
  <si>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</si>
  <si>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</si>
  <si>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</si>
  <si>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</si>
  <si>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</si>
  <si>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</si>
  <si>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</si>
  <si>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</si>
  <si>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</si>
  <si>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</si>
  <si>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</si>
  <si>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</si>
  <si>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</si>
  <si>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</si>
  <si>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</si>
  <si>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</si>
  <si>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</si>
  <si>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</si>
  <si>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</si>
  <si>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</si>
  <si>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</si>
  <si>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</si>
  <si>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</si>
  <si>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</si>
  <si>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</si>
  <si>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</si>
  <si>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</si>
  <si>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</si>
  <si>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</si>
  <si>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</si>
  <si>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</si>
  <si>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</si>
  <si>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</si>
  <si>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</si>
  <si>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</si>
  <si>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</si>
  <si>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</si>
  <si>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</si>
  <si>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</si>
  <si>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</si>
  <si>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</si>
  <si>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</si>
  <si>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</si>
  <si>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</si>
  <si>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</si>
  <si>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</si>
  <si>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</si>
  <si>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</si>
  <si>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</si>
  <si>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</si>
  <si>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</si>
  <si>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</si>
  <si>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</si>
  <si>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</si>
  <si>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</si>
  <si>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</si>
  <si>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</si>
  <si>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</si>
  <si>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</si>
  <si>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</si>
  <si>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</si>
  <si>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</si>
  <si>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</si>
  <si>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</si>
  <si>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</si>
  <si>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</si>
  <si>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</si>
  <si>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</si>
  <si>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</si>
  <si>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</si>
  <si>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</si>
  <si>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</si>
  <si>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</si>
  <si>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</si>
  <si>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</si>
  <si>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</si>
  <si>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</si>
  <si>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</si>
  <si>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</si>
  <si>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</si>
  <si>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</si>
  <si>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</si>
  <si>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</si>
  <si>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</si>
  <si>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</si>
  <si>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</si>
  <si>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</si>
  <si>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</si>
  <si>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</si>
  <si>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</si>
  <si>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</si>
  <si>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</si>
  <si>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</si>
  <si>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</si>
  <si>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</si>
  <si>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</si>
  <si>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</si>
  <si>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</si>
  <si>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</si>
  <si>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</si>
  <si>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</si>
  <si>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</si>
  <si>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</si>
  <si>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</si>
  <si>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</si>
  <si>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</si>
  <si>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</si>
  <si>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</si>
  <si>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</si>
  <si>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</si>
  <si>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</si>
  <si>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</si>
  <si>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</si>
  <si>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</si>
  <si>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</si>
  <si>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</si>
  <si>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</si>
  <si>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</si>
  <si>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</si>
  <si>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</si>
  <si>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</si>
  <si>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</si>
  <si>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</si>
  <si>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</si>
  <si>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</si>
  <si>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</si>
  <si>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</si>
  <si>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</si>
  <si>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</si>
  <si>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</si>
  <si>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</si>
  <si>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</si>
  <si>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</si>
  <si>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</si>
  <si>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</si>
  <si>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</si>
  <si>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</si>
  <si>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</si>
  <si>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</si>
  <si>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</si>
  <si>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</si>
  <si>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</si>
  <si>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</si>
  <si>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</si>
  <si>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</si>
  <si>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</si>
  <si>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</si>
  <si>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</si>
  <si>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</si>
  <si>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</si>
  <si>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</si>
  <si>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</si>
  <si>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</si>
  <si>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</si>
  <si>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</si>
  <si>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</si>
  <si>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</si>
  <si>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</si>
  <si>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</si>
  <si>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</si>
  <si>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</si>
  <si>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</si>
  <si>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</si>
  <si>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</si>
  <si>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</si>
  <si>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</si>
  <si>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</si>
  <si>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</si>
  <si>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</si>
  <si>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</si>
  <si>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</si>
  <si>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</si>
  <si>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</si>
  <si>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</si>
  <si>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</si>
  <si>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</si>
  <si>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</si>
  <si>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</si>
  <si>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</si>
  <si>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</si>
  <si>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</si>
  <si>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</si>
  <si>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</si>
  <si>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</si>
  <si>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</si>
  <si>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</si>
  <si>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</si>
  <si>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</si>
  <si>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</si>
  <si>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</si>
  <si>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</si>
  <si>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</si>
  <si>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</si>
  <si>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</si>
  <si>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</si>
  <si>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</si>
  <si>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</si>
  <si>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</si>
  <si>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</si>
  <si>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</si>
  <si>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</si>
  <si>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</si>
  <si>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</si>
  <si>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</si>
  <si>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</si>
  <si>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</si>
  <si>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</si>
  <si>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</si>
  <si>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</si>
  <si>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</si>
  <si>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</si>
  <si>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</si>
  <si>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</si>
  <si>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</si>
  <si>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</si>
  <si>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</si>
  <si>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</si>
  <si>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</si>
  <si>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</si>
  <si>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</si>
  <si>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</si>
  <si>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</si>
  <si>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</si>
  <si>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</si>
  <si>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</si>
  <si>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</si>
  <si>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</si>
  <si>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</si>
  <si>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</si>
  <si>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</si>
  <si>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</si>
  <si>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</si>
  <si>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</si>
  <si>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</si>
  <si>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</si>
  <si>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</si>
  <si>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</si>
  <si>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</si>
  <si>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</si>
  <si>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</si>
  <si>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</si>
  <si>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</si>
  <si>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</si>
  <si>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</si>
  <si>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</si>
  <si>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</si>
  <si>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</si>
  <si>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</si>
  <si>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</si>
  <si>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</si>
  <si>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</si>
  <si>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</si>
  <si>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</si>
  <si>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</si>
  <si>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</si>
  <si>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</si>
  <si>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</si>
  <si>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</si>
  <si>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</si>
  <si>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</si>
  <si>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</si>
  <si>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</si>
  <si>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</si>
  <si>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</si>
  <si>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</si>
  <si>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</si>
  <si>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</si>
  <si>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</si>
  <si>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</si>
  <si>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</si>
  <si>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</si>
  <si>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</si>
  <si>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</si>
  <si>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</si>
  <si>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</si>
  <si>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</si>
  <si>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</si>
  <si>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</si>
  <si>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</si>
  <si>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</si>
  <si>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</si>
  <si>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</si>
  <si>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</si>
  <si>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</si>
  <si>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</si>
  <si>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</si>
  <si>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</si>
  <si>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</si>
  <si>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</si>
  <si>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</si>
  <si>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</si>
  <si>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</si>
  <si>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</si>
  <si>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</si>
  <si>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</si>
  <si>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</si>
  <si>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</si>
  <si>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</si>
  <si>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</si>
  <si>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</si>
  <si>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</si>
  <si>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</si>
  <si>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</si>
  <si>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</si>
  <si>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</si>
  <si>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</si>
  <si>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</si>
  <si>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</si>
  <si>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</si>
  <si>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</si>
  <si>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</si>
  <si>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</si>
  <si>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</si>
  <si>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</si>
  <si>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</si>
  <si>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</si>
  <si>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</si>
  <si>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</si>
  <si>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</si>
  <si>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</si>
  <si>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</si>
  <si>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</si>
  <si>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</si>
  <si>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</si>
  <si>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</si>
  <si>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</si>
  <si>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</si>
  <si>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</si>
  <si>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</si>
  <si>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</si>
  <si>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</si>
  <si>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</si>
  <si>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</si>
  <si>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</si>
  <si>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</si>
  <si>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</si>
  <si>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</si>
  <si>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</si>
  <si>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</si>
  <si>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</si>
  <si>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</si>
  <si>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</si>
  <si>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</si>
  <si>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</si>
  <si>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</si>
  <si>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</si>
  <si>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</si>
  <si>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</si>
  <si>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</si>
  <si>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</si>
  <si>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</si>
  <si>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</si>
  <si>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</si>
  <si>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</si>
  <si>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</si>
  <si>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</si>
  <si>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</si>
  <si>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</si>
  <si>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</si>
  <si>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</si>
  <si>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</si>
  <si>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</si>
  <si>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</si>
  <si>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</si>
  <si>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</si>
  <si>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</si>
  <si>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</si>
  <si>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</si>
  <si>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</si>
  <si>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</si>
  <si>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</si>
  <si>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</si>
  <si>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</si>
  <si>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</si>
  <si>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</si>
  <si>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</si>
  <si>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</si>
  <si>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</si>
  <si>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</si>
  <si>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</si>
  <si>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</si>
  <si>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</si>
  <si>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</si>
  <si>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</si>
  <si>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</si>
  <si>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</si>
  <si>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</si>
  <si>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</si>
  <si>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</si>
  <si>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</si>
  <si>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</si>
  <si>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</si>
  <si>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</si>
  <si>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</si>
  <si>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</si>
  <si>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</si>
  <si>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</si>
  <si>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</si>
  <si>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</si>
  <si>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</si>
  <si>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</si>
  <si>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</si>
  <si>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</si>
  <si>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</si>
  <si>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</si>
  <si>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</si>
  <si>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</si>
  <si>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</si>
  <si>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</si>
  <si>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</si>
  <si>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</si>
  <si>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</si>
  <si>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</si>
  <si>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</si>
  <si>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</si>
  <si>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</si>
  <si>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</si>
  <si>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</si>
  <si>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</si>
  <si>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</si>
  <si>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</si>
  <si>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</si>
  <si>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</si>
  <si>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</si>
  <si>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</si>
  <si>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</si>
  <si>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</si>
  <si>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</si>
  <si>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</si>
  <si>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</si>
  <si>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</si>
  <si>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</si>
  <si>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</si>
  <si>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</si>
  <si>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</si>
  <si>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</si>
  <si>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</si>
  <si>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</si>
  <si>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</si>
  <si>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</si>
  <si>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</si>
  <si>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</si>
  <si>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</si>
  <si>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</si>
  <si>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</si>
  <si>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</si>
  <si>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</si>
  <si>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</si>
  <si>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</si>
  <si>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</si>
  <si>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</si>
  <si>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</si>
  <si>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</si>
  <si>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</si>
  <si>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</si>
  <si>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</si>
  <si>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</si>
  <si>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</si>
  <si>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</si>
  <si>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</si>
  <si>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</si>
  <si>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</si>
  <si>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</si>
  <si>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</si>
  <si>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</si>
  <si>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</si>
  <si>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</si>
  <si>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</si>
  <si>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</si>
  <si>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</si>
  <si>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</si>
  <si>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</si>
  <si>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</si>
  <si>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</si>
  <si>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</si>
  <si>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</si>
  <si>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</si>
  <si>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</si>
  <si>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</si>
  <si>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</si>
  <si>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</si>
  <si>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</si>
  <si>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</si>
  <si>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</si>
  <si>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</si>
  <si>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</si>
  <si>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</si>
  <si>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</si>
  <si>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</si>
  <si>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</si>
  <si>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</si>
  <si>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</si>
  <si>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</si>
  <si>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</si>
  <si>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</si>
  <si>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</si>
  <si>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</si>
  <si>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</si>
  <si>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</si>
  <si>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</si>
  <si>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</si>
  <si>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</si>
  <si>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</si>
  <si>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</si>
  <si>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</si>
  <si>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</si>
  <si>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</si>
  <si>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</si>
  <si>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</si>
  <si>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</si>
  <si>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</si>
  <si>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</si>
  <si>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</si>
  <si>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</si>
  <si>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</si>
  <si>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</si>
  <si>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</si>
  <si>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</si>
  <si>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</si>
  <si>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</si>
  <si>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</si>
  <si>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</si>
  <si>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</si>
  <si>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</si>
  <si>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</si>
  <si>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</si>
  <si>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</si>
  <si>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</si>
  <si>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</si>
  <si>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</si>
  <si>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</si>
  <si>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</si>
  <si>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</si>
  <si>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</si>
  <si>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</si>
  <si>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</si>
  <si>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</si>
  <si>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</si>
  <si>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</si>
  <si>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</si>
  <si>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</si>
  <si>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</si>
  <si>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</si>
  <si>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</si>
  <si>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</si>
  <si>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</si>
  <si>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</si>
  <si>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</si>
  <si>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</si>
  <si>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</si>
  <si>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</si>
  <si>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</si>
  <si>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</si>
  <si>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</si>
  <si>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</si>
  <si>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</si>
  <si>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</si>
  <si>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</si>
  <si>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</si>
  <si>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</si>
  <si>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</si>
  <si>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</si>
  <si>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</si>
  <si>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</si>
  <si>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</si>
  <si>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</si>
  <si>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</si>
  <si>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</si>
  <si>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</si>
  <si>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</si>
  <si>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</si>
  <si>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</si>
  <si>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</si>
  <si>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</si>
  <si>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</si>
  <si>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</si>
  <si>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</si>
  <si>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</si>
  <si>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</si>
  <si>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</si>
  <si>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</si>
  <si>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</si>
  <si>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</si>
  <si>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</si>
  <si>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</si>
  <si>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</si>
  <si>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</si>
  <si>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</si>
  <si>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</si>
  <si>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</si>
  <si>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</si>
  <si>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</si>
  <si>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</si>
  <si>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</si>
  <si>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</si>
  <si>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</si>
  <si>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</si>
  <si>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</si>
  <si>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</si>
  <si>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</si>
  <si>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</si>
  <si>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</si>
  <si>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</si>
  <si>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</si>
  <si>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</si>
  <si>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</si>
  <si>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</si>
  <si>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</si>
  <si>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</si>
  <si>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</si>
  <si>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</si>
  <si>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</si>
  <si>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</si>
  <si>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</si>
  <si>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</si>
  <si>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</si>
  <si>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</si>
  <si>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</si>
  <si>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</si>
  <si>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</si>
  <si>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</si>
  <si>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</si>
  <si>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</si>
  <si>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</si>
  <si>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</si>
  <si>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</si>
  <si>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</si>
  <si>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</si>
  <si>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</si>
  <si>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</si>
  <si>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</si>
  <si>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</si>
  <si>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</si>
  <si>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</si>
  <si>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</si>
  <si>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</si>
  <si>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</si>
  <si>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</si>
  <si>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</si>
  <si>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</si>
  <si>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</si>
  <si>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</si>
  <si>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</si>
  <si>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</si>
  <si>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</si>
  <si>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</si>
  <si>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</si>
  <si>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</si>
  <si>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</si>
  <si>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</si>
  <si>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</si>
  <si>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</si>
  <si>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</si>
  <si>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</si>
  <si>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</si>
  <si>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</si>
  <si>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</si>
  <si>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</si>
  <si>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</si>
  <si>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</si>
  <si>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</si>
  <si>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</si>
  <si>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</si>
  <si>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</si>
  <si>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</si>
  <si>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</si>
  <si>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</si>
  <si>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</si>
  <si>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</si>
  <si>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</si>
  <si>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</si>
  <si>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</si>
  <si>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</si>
  <si>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</si>
  <si>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</si>
  <si>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</si>
  <si>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</si>
  <si>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</si>
  <si>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</si>
  <si>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</si>
  <si>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</si>
  <si>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</si>
  <si>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</si>
  <si>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</si>
  <si>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</si>
  <si>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</si>
  <si>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</si>
  <si>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</si>
  <si>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</si>
  <si>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</si>
  <si>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</si>
  <si>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</si>
  <si>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</si>
  <si>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</si>
  <si>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</si>
  <si>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</si>
  <si>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</si>
  <si>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</si>
  <si>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</si>
  <si>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</si>
  <si>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</si>
  <si>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</si>
  <si>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</si>
  <si>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</si>
  <si>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</si>
  <si>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</si>
  <si>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</si>
  <si>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</si>
  <si>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</si>
  <si>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</si>
  <si>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</si>
  <si>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</si>
  <si>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</si>
  <si>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</si>
  <si>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</si>
  <si>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</si>
  <si>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</si>
  <si>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</si>
  <si>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</si>
  <si>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</si>
  <si>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</si>
  <si>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</si>
  <si>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</si>
  <si>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</si>
  <si>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</si>
  <si>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</si>
  <si>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</si>
  <si>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</si>
  <si>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</si>
  <si>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</si>
  <si>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</si>
  <si>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</si>
  <si>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</si>
  <si>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</si>
  <si>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</si>
  <si>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</si>
  <si>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</si>
  <si>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</si>
  <si>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</si>
  <si>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</si>
  <si>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</si>
  <si>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</si>
  <si>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</si>
  <si>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</si>
  <si>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</si>
  <si>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</si>
  <si>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</si>
  <si>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</si>
  <si>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</si>
  <si>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</si>
  <si>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</si>
  <si>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</si>
  <si>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</si>
  <si>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</si>
  <si>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</si>
  <si>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</si>
  <si>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</si>
  <si>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</si>
  <si>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</si>
  <si>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</si>
  <si>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</si>
  <si>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</si>
  <si>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</si>
  <si>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</si>
  <si>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</si>
  <si>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</si>
  <si>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</si>
  <si>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</si>
  <si>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</si>
  <si>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</si>
  <si>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</si>
  <si>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</si>
  <si>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</si>
  <si>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</si>
  <si>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</si>
  <si>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</si>
  <si>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</si>
  <si>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</si>
  <si>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</si>
  <si>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</si>
  <si>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</si>
  <si>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</si>
  <si>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</si>
  <si>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</si>
  <si>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</si>
  <si>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</si>
  <si>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</si>
  <si>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</si>
  <si>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</si>
  <si>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</si>
  <si>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</si>
  <si>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</si>
  <si>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</si>
  <si>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</si>
  <si>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</si>
  <si>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</si>
  <si>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</si>
  <si>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</si>
  <si>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</si>
  <si>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</si>
  <si>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</si>
  <si>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</si>
  <si>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</si>
  <si>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</si>
  <si>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</si>
  <si>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</si>
  <si>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</si>
  <si>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</si>
  <si>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</si>
  <si>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</si>
  <si>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</si>
  <si>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</si>
  <si>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</si>
  <si>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</si>
  <si>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</si>
  <si>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</si>
  <si>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</si>
  <si>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</si>
  <si>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</si>
  <si>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</si>
  <si>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</si>
  <si>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</si>
  <si>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</si>
  <si>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</si>
  <si>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</si>
  <si>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</si>
  <si>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</si>
  <si>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</si>
  <si>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</si>
  <si>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</si>
  <si>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</si>
  <si>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</si>
  <si>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</si>
  <si>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</si>
  <si>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</si>
  <si>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</si>
  <si>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</si>
  <si>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</si>
  <si>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</si>
  <si>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</si>
  <si>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</si>
  <si>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</si>
  <si>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</si>
  <si>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</si>
  <si>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</si>
  <si>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</si>
  <si>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</si>
  <si>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</si>
  <si>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</si>
  <si>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</si>
  <si>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</si>
  <si>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</si>
  <si>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</si>
  <si>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</si>
  <si>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</si>
  <si>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</si>
  <si>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</si>
  <si>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</si>
  <si>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</si>
  <si>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</si>
  <si>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</si>
  <si>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</si>
  <si>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</si>
  <si>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</si>
  <si>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</si>
  <si>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</si>
  <si>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</si>
  <si>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</si>
  <si>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</si>
  <si>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</si>
  <si>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</si>
  <si>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</si>
  <si>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</si>
  <si>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</si>
  <si>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</si>
  <si>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</si>
  <si>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</si>
  <si>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</si>
  <si>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</si>
  <si>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</si>
  <si>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</si>
  <si>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</si>
  <si>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</si>
  <si>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</si>
  <si>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</si>
  <si>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</si>
  <si>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</si>
  <si>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</si>
  <si>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</si>
  <si>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</si>
  <si>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</si>
  <si>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</si>
  <si>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</si>
  <si>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</si>
  <si>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</si>
  <si>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</si>
  <si>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</si>
  <si>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</si>
  <si>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</si>
  <si>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</si>
  <si>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</si>
  <si>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</si>
  <si>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</si>
  <si>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</si>
  <si>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</si>
  <si>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</si>
  <si>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</si>
  <si>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</si>
  <si>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</si>
  <si>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</si>
  <si>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</si>
  <si>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</si>
  <si>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</si>
  <si>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</si>
  <si>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</si>
  <si>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</si>
  <si>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</si>
  <si>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</si>
  <si>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</si>
  <si>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</si>
  <si>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</si>
  <si>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</si>
  <si>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</si>
  <si>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</si>
  <si>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</si>
  <si>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</si>
  <si>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</si>
  <si>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</si>
  <si>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</si>
  <si>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</si>
  <si>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</si>
  <si>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</si>
  <si>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</si>
  <si>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</si>
  <si>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</si>
  <si>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</si>
  <si>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</si>
  <si>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</si>
  <si>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</si>
  <si>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</si>
  <si>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</si>
  <si>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</si>
  <si>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</si>
  <si>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</si>
  <si>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</si>
  <si>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</si>
  <si>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</si>
  <si>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</si>
  <si>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</si>
  <si>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</si>
  <si>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</si>
  <si>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</si>
  <si>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</si>
  <si>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</si>
  <si>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</si>
  <si>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</si>
  <si>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</si>
  <si>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</si>
  <si>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</si>
  <si>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</si>
  <si>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</si>
  <si>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</si>
  <si>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</si>
  <si>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</si>
  <si>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</si>
  <si>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</si>
  <si>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</si>
  <si>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</si>
  <si>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</si>
  <si>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</si>
  <si>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</si>
  <si>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</si>
  <si>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</si>
  <si>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</si>
  <si>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</si>
  <si>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</si>
  <si>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</si>
  <si>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</si>
  <si>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</si>
  <si>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</si>
  <si>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</si>
  <si>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</si>
  <si>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</si>
  <si>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</si>
  <si>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</si>
  <si>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</si>
  <si>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</si>
  <si>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</si>
  <si>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</si>
  <si>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</si>
  <si>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</si>
  <si>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</si>
  <si>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</si>
  <si>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</si>
  <si>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</si>
  <si>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</si>
  <si>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</si>
  <si>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</si>
  <si>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</si>
  <si>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</si>
  <si>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</si>
  <si>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</si>
  <si>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</si>
  <si>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</si>
  <si>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</si>
  <si>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</si>
  <si>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</si>
  <si>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</si>
  <si>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</si>
  <si>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</si>
  <si>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</si>
  <si>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</si>
  <si>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</si>
  <si>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</si>
  <si>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</si>
  <si>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</si>
  <si>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</si>
  <si>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</si>
  <si>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</si>
  <si>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</si>
  <si>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</si>
  <si>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</si>
  <si>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</si>
  <si>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</si>
  <si>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</si>
  <si>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</si>
  <si>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</si>
  <si>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</si>
  <si>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</si>
  <si>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</si>
  <si>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</si>
  <si>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</si>
  <si>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</si>
  <si>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</si>
  <si>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</si>
  <si>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</si>
  <si>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</si>
  <si>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</si>
  <si>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</si>
  <si>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</si>
  <si>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</si>
  <si>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</si>
  <si>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</si>
  <si>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</si>
  <si>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</si>
  <si>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</si>
  <si>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</si>
  <si>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</si>
  <si>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</si>
  <si>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</si>
  <si>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</si>
  <si>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</si>
  <si>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</si>
  <si>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</si>
  <si>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</si>
  <si>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</si>
  <si>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</si>
  <si>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</si>
  <si>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</si>
  <si>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</si>
  <si>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</si>
  <si>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</si>
  <si>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</si>
  <si>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</si>
  <si>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</si>
  <si>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</si>
  <si>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</si>
  <si>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</si>
  <si>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</si>
  <si>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</si>
  <si>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</si>
  <si>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</si>
  <si>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</si>
  <si>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</si>
  <si>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</si>
  <si>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</si>
  <si>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</si>
  <si>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</si>
  <si>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</si>
  <si>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</si>
  <si>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</si>
  <si>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</si>
  <si>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</si>
  <si>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</si>
  <si>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</si>
  <si>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</si>
  <si>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</si>
  <si>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</si>
  <si>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</si>
  <si>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</si>
  <si>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</si>
  <si>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</si>
  <si>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</si>
  <si>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</si>
  <si>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</si>
  <si>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</si>
  <si>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</si>
  <si>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</si>
  <si>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</si>
  <si>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</si>
  <si>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</si>
  <si>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</si>
  <si>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</si>
  <si>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</si>
  <si>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</si>
  <si>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</si>
  <si>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</si>
  <si>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</si>
  <si>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</si>
  <si>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</si>
  <si>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</si>
  <si>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</si>
  <si>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</si>
  <si>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</si>
  <si>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</si>
  <si>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</si>
  <si>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</si>
  <si>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</si>
  <si>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</si>
  <si>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</si>
  <si>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</si>
  <si>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</si>
  <si>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</si>
  <si>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</si>
  <si>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</si>
  <si>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</si>
  <si>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</si>
  <si>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</si>
  <si>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</si>
  <si>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</si>
  <si>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</si>
  <si>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</si>
  <si>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</si>
  <si>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</si>
  <si>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</si>
  <si>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</si>
  <si>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</si>
  <si>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</si>
  <si>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</si>
  <si>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</si>
  <si>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</si>
  <si>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</si>
  <si>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</si>
  <si>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</si>
  <si>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</si>
  <si>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</si>
  <si>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</si>
  <si>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</si>
  <si>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</si>
  <si>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</si>
  <si>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</si>
  <si>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</si>
  <si>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</si>
  <si>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</si>
  <si>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</si>
  <si>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</si>
  <si>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</si>
  <si>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</si>
  <si>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</si>
  <si>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</si>
  <si>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</si>
  <si>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</si>
  <si>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</si>
  <si>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</si>
  <si>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</si>
  <si>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</si>
  <si>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</si>
  <si>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</si>
  <si>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</si>
  <si>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</si>
  <si>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</si>
  <si>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</si>
  <si>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</si>
  <si>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</si>
  <si>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</si>
  <si>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</si>
  <si>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</si>
  <si>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</si>
  <si>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</si>
  <si>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</si>
  <si>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</si>
  <si>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</si>
  <si>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</si>
  <si>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</si>
  <si>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</si>
  <si>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</si>
  <si>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</si>
  <si>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</si>
  <si>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</si>
  <si>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</si>
  <si>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</si>
  <si>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</si>
  <si>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</si>
  <si>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</si>
  <si>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</si>
  <si>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</si>
  <si>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</si>
  <si>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</si>
  <si>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</si>
  <si>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</si>
  <si>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</si>
  <si>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</si>
  <si>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</si>
  <si>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</si>
  <si>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</si>
  <si>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</si>
  <si>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</si>
  <si>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</si>
  <si>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</si>
  <si>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</si>
  <si>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</si>
  <si>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</si>
  <si>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</si>
  <si>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</si>
  <si>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</si>
  <si>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</si>
  <si>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</si>
  <si>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</si>
  <si>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</si>
  <si>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</si>
  <si>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</si>
  <si>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</si>
  <si>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</si>
  <si>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</si>
  <si>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</si>
  <si>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</si>
  <si>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</si>
  <si>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</si>
  <si>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</si>
  <si>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</si>
  <si>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</si>
  <si>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</si>
  <si>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</si>
  <si>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</si>
  <si>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</si>
  <si>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</si>
  <si>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</si>
  <si>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</si>
  <si>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</si>
  <si>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</si>
  <si>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</si>
  <si>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</si>
  <si>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</si>
  <si>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</si>
  <si>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</si>
  <si>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</si>
  <si>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</si>
  <si>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</si>
  <si>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</si>
  <si>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</si>
  <si>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</si>
  <si>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</si>
  <si>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</si>
  <si>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</si>
  <si>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</si>
  <si>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</si>
  <si>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</si>
  <si>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</si>
  <si>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</si>
  <si>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</si>
  <si>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</si>
  <si>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</si>
  <si>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</si>
  <si>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</si>
  <si>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</si>
  <si>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</si>
  <si>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</si>
  <si>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</si>
  <si>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</si>
  <si>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</si>
  <si>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</si>
  <si>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</si>
  <si>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</si>
  <si>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</si>
  <si>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</si>
  <si>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</si>
  <si>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</si>
  <si>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</si>
  <si>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</si>
  <si>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</si>
  <si>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</si>
  <si>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</si>
  <si>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</si>
  <si>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</si>
  <si>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</si>
  <si>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</si>
  <si>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</si>
  <si>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</si>
  <si>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</si>
  <si>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</si>
  <si>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</si>
  <si>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</si>
  <si>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</si>
  <si>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</si>
  <si>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</si>
  <si>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</si>
  <si>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</si>
  <si>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</si>
  <si>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</si>
  <si>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</si>
  <si>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</si>
  <si>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</si>
  <si>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</si>
  <si>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</si>
  <si>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</si>
  <si>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</si>
  <si>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</si>
  <si>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</si>
  <si>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</si>
  <si>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</si>
  <si>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</si>
  <si>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</si>
  <si>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</si>
  <si>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</si>
  <si>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</si>
  <si>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</si>
  <si>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</si>
  <si>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</si>
  <si>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</si>
  <si>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</si>
  <si>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</si>
  <si>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</si>
  <si>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</si>
  <si>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</si>
  <si>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</si>
  <si>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</si>
  <si>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</si>
  <si>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</si>
  <si>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</si>
  <si>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</si>
  <si>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</si>
  <si>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</si>
  <si>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</si>
  <si>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</si>
  <si>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</si>
  <si>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</si>
  <si>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</si>
  <si>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</si>
  <si>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</si>
  <si>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</si>
  <si>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</si>
  <si>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</si>
  <si>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</si>
  <si>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</si>
  <si>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</si>
  <si>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</si>
  <si>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</si>
  <si>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</si>
  <si>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</si>
  <si>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</si>
  <si>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</si>
  <si>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</si>
  <si>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</si>
  <si>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</si>
  <si>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</si>
  <si>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</si>
  <si>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</si>
  <si>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</si>
  <si>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</si>
  <si>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</si>
  <si>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</si>
  <si>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</si>
  <si>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</si>
  <si>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</si>
  <si>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</si>
  <si>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</si>
  <si>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</si>
  <si>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</si>
  <si>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</si>
  <si>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</si>
  <si>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</si>
  <si>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</si>
  <si>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</si>
  <si>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</si>
  <si>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</si>
  <si>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</si>
  <si>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</si>
  <si>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</si>
  <si>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</si>
  <si>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</si>
  <si>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</si>
  <si>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</si>
  <si>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</si>
  <si>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</si>
  <si>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</si>
  <si>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</si>
  <si>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</si>
  <si>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</si>
  <si>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</si>
  <si>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</si>
  <si>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</si>
  <si>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</si>
  <si>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</si>
  <si>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</si>
  <si>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</si>
  <si>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</si>
  <si>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</si>
  <si>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</si>
  <si>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</si>
  <si>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</si>
  <si>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</si>
  <si>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</si>
  <si>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</si>
  <si>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</si>
  <si>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</si>
  <si>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</si>
  <si>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</si>
  <si>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</si>
  <si>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</si>
  <si>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</si>
  <si>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</si>
  <si>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</si>
  <si>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</si>
  <si>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</si>
  <si>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</si>
  <si>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</si>
  <si>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</si>
  <si>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</si>
  <si>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</si>
  <si>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</si>
  <si>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</si>
  <si>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</si>
  <si>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</si>
  <si>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</si>
  <si>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</si>
  <si>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</si>
  <si>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</si>
  <si>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</si>
  <si>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</si>
  <si>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</si>
  <si>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</si>
  <si>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</si>
  <si>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</si>
  <si>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</si>
  <si>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</si>
  <si>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</si>
  <si>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</si>
  <si>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</si>
  <si>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</si>
  <si>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</si>
  <si>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</si>
  <si>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</si>
  <si>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</si>
  <si>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</si>
  <si>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</si>
  <si>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</si>
  <si>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</si>
  <si>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</si>
  <si>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</si>
  <si>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</si>
  <si>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</si>
  <si>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</si>
  <si>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</si>
  <si>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</si>
  <si>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</si>
  <si>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</si>
  <si>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</si>
  <si>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</si>
  <si>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</si>
  <si>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</si>
  <si>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</si>
  <si>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</si>
  <si>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</si>
  <si>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</si>
  <si>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</si>
  <si>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</si>
  <si>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</si>
  <si>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</si>
  <si>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</si>
  <si>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</si>
  <si>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</si>
  <si>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</si>
  <si>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</si>
  <si>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</si>
  <si>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</si>
  <si>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</si>
  <si>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</si>
  <si>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</si>
  <si>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</si>
  <si>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</si>
  <si>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</si>
  <si>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</si>
  <si>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</si>
  <si>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</si>
  <si>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</si>
  <si>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</si>
  <si>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</si>
  <si>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</si>
  <si>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</si>
  <si>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</si>
  <si>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</si>
  <si>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</si>
  <si>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</si>
  <si>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</si>
  <si>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</si>
  <si>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</si>
  <si>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</si>
  <si>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</si>
  <si>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</si>
  <si>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</si>
  <si>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</si>
  <si>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</si>
  <si>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</si>
  <si>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</si>
  <si>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</si>
  <si>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</si>
  <si>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</si>
  <si>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</si>
  <si>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</si>
  <si>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</si>
  <si>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</si>
  <si>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</si>
  <si>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</si>
  <si>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</si>
  <si>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</si>
  <si>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</si>
  <si>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</si>
  <si>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</si>
  <si>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</si>
  <si>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</si>
  <si>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</si>
  <si>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</si>
  <si>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</si>
  <si>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</si>
  <si>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</si>
  <si>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</si>
  <si>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</si>
  <si>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</si>
  <si>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</si>
  <si>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</si>
  <si>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</si>
  <si>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</si>
  <si>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</si>
  <si>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</si>
  <si>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</si>
  <si>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</si>
  <si>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</si>
  <si>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</si>
  <si>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</si>
  <si>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</si>
  <si>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</si>
  <si>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</si>
  <si>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</si>
  <si>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</si>
  <si>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</si>
  <si>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</si>
  <si>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</si>
  <si>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</si>
  <si>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</si>
  <si>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</si>
  <si>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</si>
  <si>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</si>
  <si>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</si>
  <si>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</si>
  <si>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</si>
  <si>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</si>
  <si>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</si>
  <si>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</si>
  <si>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</si>
  <si>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</si>
  <si>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</si>
  <si>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</si>
  <si>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</si>
  <si>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</si>
  <si>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</si>
  <si>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</si>
  <si>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</si>
  <si>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</si>
  <si>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</si>
  <si>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</si>
  <si>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</si>
  <si>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</si>
  <si>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</si>
  <si>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</si>
  <si>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</si>
  <si>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</si>
  <si>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</si>
  <si>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</si>
  <si>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</si>
  <si>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</si>
  <si>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</si>
  <si>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</si>
  <si>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</si>
  <si>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</si>
  <si>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</si>
  <si>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</si>
  <si>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</si>
  <si>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</si>
  <si>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</si>
  <si>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</si>
  <si>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</si>
  <si>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</si>
  <si>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</si>
  <si>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</si>
  <si>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</si>
  <si>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</si>
  <si>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</si>
  <si>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</si>
  <si>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</si>
  <si>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</si>
  <si>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</si>
  <si>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</si>
  <si>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</si>
  <si>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</si>
  <si>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</si>
  <si>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</si>
  <si>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</si>
  <si>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</si>
  <si>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</si>
  <si>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</si>
  <si>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</si>
  <si>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</si>
  <si>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</si>
  <si>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</si>
  <si>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</si>
  <si>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</si>
  <si>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</si>
  <si>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</si>
  <si>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</si>
  <si>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</si>
  <si>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</si>
  <si>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</si>
  <si>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</si>
  <si>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</si>
  <si>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</si>
  <si>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</si>
  <si>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</si>
  <si>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</si>
  <si>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</si>
  <si>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</si>
  <si>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</si>
  <si>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</si>
  <si>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</si>
  <si>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</si>
  <si>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</si>
  <si>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</si>
  <si>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</si>
  <si>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</si>
  <si>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</si>
  <si>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</si>
  <si>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</si>
  <si>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</si>
  <si>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</si>
  <si>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</si>
  <si>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</si>
  <si>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</si>
  <si>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</si>
  <si>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</si>
  <si>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</si>
  <si>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</si>
  <si>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</si>
  <si>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</si>
  <si>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</si>
  <si>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</si>
  <si>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</si>
  <si>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</si>
  <si>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</si>
  <si>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</si>
  <si>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</si>
  <si>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</si>
  <si>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</si>
  <si>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</si>
  <si>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</si>
  <si>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</si>
  <si>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</si>
  <si>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</si>
  <si>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</si>
  <si>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</si>
  <si>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</si>
  <si>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</si>
  <si>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</si>
  <si>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</si>
  <si>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</si>
  <si>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</si>
  <si>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</si>
  <si>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</si>
  <si>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</si>
  <si>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</si>
  <si>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</si>
  <si>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</si>
  <si>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</si>
  <si>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</si>
  <si>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</si>
  <si>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</si>
  <si>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</si>
  <si>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</si>
  <si>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</si>
  <si>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</si>
  <si>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</si>
  <si>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</si>
  <si>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</si>
  <si>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</si>
  <si>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</si>
  <si>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</si>
  <si>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</si>
  <si>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</si>
  <si>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</si>
  <si>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</si>
  <si>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</si>
  <si>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</si>
  <si>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</si>
  <si>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</si>
  <si>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</si>
  <si>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</si>
  <si>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</si>
  <si>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</si>
  <si>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</si>
  <si>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</si>
  <si>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</si>
  <si>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</si>
  <si>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</si>
  <si>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</si>
  <si>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</si>
  <si>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</si>
  <si>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</si>
  <si>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</si>
  <si>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</si>
  <si>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</si>
  <si>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</si>
  <si>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</si>
  <si>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</si>
  <si>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</si>
  <si>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</si>
  <si>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</si>
  <si>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</si>
  <si>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</si>
  <si>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</si>
  <si>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</si>
  <si>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</si>
  <si>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</si>
  <si>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</si>
  <si>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</si>
  <si>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</si>
  <si>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</si>
  <si>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</si>
  <si>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</si>
  <si>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</si>
  <si>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</si>
  <si>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</si>
  <si>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</si>
  <si>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</si>
  <si>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</si>
  <si>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</si>
  <si>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</si>
  <si>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</si>
  <si>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</si>
  <si>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</si>
  <si>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</si>
  <si>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</si>
  <si>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</si>
  <si>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</si>
  <si>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</si>
  <si>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</si>
  <si>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</si>
  <si>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</si>
  <si>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</si>
  <si>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</si>
  <si>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</si>
  <si>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</si>
  <si>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</si>
  <si>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</si>
  <si>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</si>
  <si>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</si>
  <si>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</si>
  <si>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</si>
  <si>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</si>
  <si>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</si>
  <si>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</si>
  <si>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</si>
  <si>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</si>
  <si>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</si>
  <si>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</si>
  <si>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</si>
  <si>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</si>
  <si>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</si>
  <si>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</si>
  <si>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</si>
  <si>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</si>
  <si>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</si>
  <si>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</si>
  <si>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</si>
  <si>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</si>
  <si>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</si>
  <si>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</si>
  <si>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</si>
  <si>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</si>
  <si>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</si>
  <si>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</si>
  <si>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</si>
  <si>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</si>
  <si>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</si>
  <si>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</si>
  <si>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</si>
  <si>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</si>
  <si>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</si>
  <si>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</si>
  <si>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</si>
  <si>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</si>
  <si>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</si>
  <si>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</si>
  <si>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</si>
  <si>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</si>
  <si>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</si>
  <si>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</si>
  <si>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</si>
  <si>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</si>
  <si>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</si>
  <si>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</si>
  <si>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</si>
  <si>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</si>
  <si>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</si>
  <si>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</si>
  <si>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</si>
  <si>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</si>
  <si>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</si>
  <si>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</si>
  <si>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</si>
  <si>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</si>
  <si>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</si>
  <si>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</si>
  <si>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</si>
  <si>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</si>
  <si>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</si>
  <si>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</si>
  <si>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</si>
  <si>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</si>
  <si>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</si>
  <si>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</si>
  <si>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</si>
  <si>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</si>
  <si>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</si>
  <si>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</si>
  <si>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</si>
  <si>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</si>
  <si>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</si>
  <si>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</si>
  <si>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</si>
  <si>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</si>
  <si>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</si>
  <si>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</si>
  <si>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</si>
  <si>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</si>
  <si>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</si>
  <si>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</si>
  <si>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</si>
  <si>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</si>
  <si>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</si>
  <si>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</si>
  <si>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</si>
  <si>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</si>
  <si>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</si>
  <si>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</si>
  <si>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</si>
  <si>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</si>
  <si>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</si>
  <si>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</si>
  <si>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</si>
  <si>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</si>
  <si>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</si>
  <si>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</si>
  <si>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</si>
  <si>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</si>
  <si>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</si>
  <si>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</si>
  <si>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</si>
  <si>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</si>
  <si>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</si>
  <si>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</si>
  <si>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</si>
  <si>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</si>
  <si>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</si>
  <si>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</si>
  <si>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</si>
  <si>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</si>
  <si>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</si>
  <si>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</si>
  <si>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</si>
  <si>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</si>
  <si>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</si>
  <si>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</si>
  <si>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</si>
  <si>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</si>
  <si>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</si>
  <si>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</si>
  <si>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</si>
  <si>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</si>
  <si>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</si>
  <si>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</si>
  <si>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</si>
  <si>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</si>
  <si>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</si>
  <si>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</si>
  <si>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</si>
  <si>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</si>
  <si>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</si>
  <si>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</si>
  <si>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</si>
  <si>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</si>
  <si>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</si>
  <si>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</si>
  <si>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</si>
  <si>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</si>
  <si>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</si>
  <si>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</si>
  <si>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</si>
  <si>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</si>
  <si>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</si>
  <si>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</si>
  <si>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</si>
  <si>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</si>
  <si>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</si>
  <si>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</si>
  <si>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</si>
  <si>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</si>
  <si>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</si>
  <si>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</si>
  <si>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</si>
  <si>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</si>
  <si>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</si>
  <si>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</si>
  <si>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</si>
  <si>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</si>
  <si>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</si>
  <si>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</si>
  <si>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</si>
  <si>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</si>
  <si>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</si>
  <si>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</si>
  <si>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</si>
  <si>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</si>
  <si>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</si>
  <si>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</si>
  <si>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</si>
  <si>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</si>
  <si>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</si>
  <si>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</si>
  <si>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</si>
  <si>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</si>
  <si>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</si>
  <si>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</si>
  <si>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</si>
  <si>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</si>
  <si>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</si>
  <si>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</si>
  <si>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</si>
  <si>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</si>
  <si>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</si>
  <si>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</si>
  <si>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</si>
  <si>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</si>
  <si>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</si>
  <si>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</si>
  <si>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</si>
  <si>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</si>
  <si>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</si>
  <si>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</si>
  <si>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</si>
  <si>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</si>
  <si>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</si>
  <si>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</si>
  <si>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</si>
  <si>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</si>
  <si>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</si>
  <si>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</si>
  <si>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</si>
  <si>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</si>
  <si>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</si>
  <si>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</si>
  <si>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</si>
  <si>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</si>
  <si>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</si>
  <si>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</si>
  <si>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</si>
  <si>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</si>
  <si>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</si>
  <si>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</si>
  <si>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</si>
  <si>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</si>
  <si>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</si>
  <si>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</si>
  <si>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</si>
  <si>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</si>
  <si>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</si>
  <si>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</si>
  <si>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</si>
  <si>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</si>
  <si>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</si>
  <si>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</si>
  <si>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</si>
  <si>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</si>
  <si>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</si>
  <si>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</si>
  <si>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</si>
  <si>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</si>
  <si>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</si>
  <si>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</si>
  <si>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</si>
  <si>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</si>
  <si>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</si>
  <si>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</si>
  <si>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</si>
  <si>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</si>
  <si>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</si>
  <si>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</si>
  <si>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</si>
  <si>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</si>
  <si>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</si>
  <si>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</si>
  <si>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</si>
  <si>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</si>
  <si>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</si>
  <si>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</si>
  <si>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</si>
  <si>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</si>
  <si>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</si>
  <si>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</si>
  <si>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</si>
  <si>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</si>
  <si>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</si>
  <si>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</si>
  <si>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</si>
  <si>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</si>
  <si>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</si>
  <si>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</si>
  <si>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</si>
  <si>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</si>
  <si>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</si>
  <si>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</si>
  <si>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</si>
  <si>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</si>
  <si>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</si>
  <si>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</si>
  <si>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</si>
  <si>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</si>
  <si>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</si>
  <si>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</si>
  <si>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</si>
  <si>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</si>
  <si>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</si>
  <si>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</si>
  <si>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</si>
  <si>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</si>
  <si>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</si>
  <si>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</si>
  <si>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</si>
  <si>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</si>
  <si>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</si>
  <si>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</si>
  <si>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</si>
  <si>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</si>
  <si>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</si>
  <si>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</si>
  <si>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</si>
  <si>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</si>
  <si>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</si>
  <si>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</si>
  <si>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</si>
  <si>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</si>
  <si>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</si>
  <si>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</si>
  <si>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</si>
  <si>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</si>
  <si>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</si>
  <si>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</si>
  <si>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</si>
  <si>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</si>
  <si>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</si>
  <si>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</si>
  <si>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</si>
  <si>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</si>
  <si>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</si>
  <si>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</si>
  <si>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</si>
  <si>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</si>
  <si>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</si>
  <si>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</si>
  <si>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</si>
  <si>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</si>
  <si>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</si>
  <si>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</si>
  <si>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</si>
  <si>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</si>
  <si>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</si>
  <si>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</si>
  <si>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</si>
  <si>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</si>
  <si>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</si>
  <si>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</si>
  <si>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</si>
  <si>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</si>
  <si>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</si>
  <si>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</si>
  <si>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</si>
  <si>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</si>
  <si>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</si>
  <si>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</si>
  <si>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</si>
  <si>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</si>
  <si>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</si>
  <si>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</si>
  <si>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</si>
  <si>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</si>
  <si>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</si>
  <si>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</si>
  <si>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</si>
  <si>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</si>
  <si>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</si>
  <si>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</si>
  <si>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</si>
  <si>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</si>
  <si>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</si>
  <si>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</si>
  <si>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</si>
  <si>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</si>
  <si>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</si>
  <si>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</si>
  <si>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</si>
  <si>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</si>
  <si>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</si>
  <si>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</si>
  <si>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</si>
  <si>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</si>
  <si>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</si>
  <si>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</si>
  <si>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</si>
  <si>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</si>
  <si>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</si>
  <si>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</si>
  <si>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</si>
  <si>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</si>
  <si>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</si>
  <si>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</si>
  <si>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</si>
  <si>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</si>
  <si>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</si>
  <si>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</si>
  <si>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</si>
  <si>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</si>
  <si>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</si>
  <si>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</si>
  <si>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</si>
  <si>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</si>
  <si>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</si>
  <si>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</si>
  <si>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</si>
  <si>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</si>
  <si>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</si>
  <si>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</si>
  <si>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</si>
  <si>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</si>
  <si>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</si>
  <si>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</si>
  <si>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</si>
  <si>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</si>
  <si>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</si>
  <si>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</si>
  <si>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</si>
  <si>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</si>
  <si>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</si>
  <si>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</si>
  <si>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</si>
  <si>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</si>
  <si>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</si>
  <si>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</si>
  <si>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</si>
  <si>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</si>
  <si>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</si>
  <si>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</si>
  <si>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</si>
  <si>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</si>
  <si>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</si>
  <si>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</si>
  <si>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</si>
  <si>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</si>
  <si>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</si>
  <si>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</si>
  <si>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</si>
  <si>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</si>
  <si>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</si>
  <si>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</si>
  <si>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</si>
  <si>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</si>
  <si>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</si>
  <si>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</si>
  <si>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</si>
  <si>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</si>
  <si>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</si>
  <si>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</si>
  <si>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</si>
  <si>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</si>
  <si>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</si>
  <si>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</si>
  <si>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</si>
  <si>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</si>
  <si>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</si>
  <si>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</si>
  <si>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</si>
  <si>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</si>
  <si>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</si>
  <si>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</si>
  <si>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</si>
  <si>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</si>
  <si>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</si>
  <si>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</si>
  <si>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</si>
  <si>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</si>
  <si>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</si>
  <si>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</si>
  <si>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</si>
  <si>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</si>
  <si>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</si>
  <si>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</si>
  <si>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</si>
  <si>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</si>
  <si>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</si>
  <si>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</si>
  <si>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</si>
  <si>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</si>
  <si>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</si>
  <si>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</si>
  <si>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</si>
  <si>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</si>
  <si>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</si>
  <si>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</si>
  <si>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</si>
  <si>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</si>
  <si>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</si>
  <si>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</si>
  <si>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</si>
  <si>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</si>
  <si>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</si>
  <si>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</si>
  <si>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</si>
  <si>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</si>
  <si>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</si>
  <si>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</si>
  <si>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</si>
  <si>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</si>
  <si>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</si>
  <si>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</si>
  <si>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</si>
  <si>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</si>
  <si>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</si>
  <si>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</si>
  <si>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</si>
  <si>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</si>
  <si>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</si>
  <si>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</si>
  <si>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</si>
  <si>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</si>
  <si>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</si>
  <si>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</si>
  <si>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</si>
  <si>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</si>
  <si>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</si>
  <si>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</si>
  <si>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</si>
  <si>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</si>
  <si>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</si>
  <si>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</si>
  <si>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</si>
  <si>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</si>
  <si>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</si>
  <si>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</si>
  <si>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</si>
  <si>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</si>
  <si>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</si>
  <si>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</si>
  <si>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</si>
  <si>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</si>
  <si>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</si>
  <si>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</si>
  <si>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</si>
  <si>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</si>
  <si>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</si>
  <si>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</si>
  <si>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</si>
  <si>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</si>
  <si>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</si>
  <si>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</si>
  <si>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</si>
  <si>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</si>
  <si>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</si>
  <si>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</si>
  <si>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</si>
  <si>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</si>
  <si>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</si>
  <si>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</si>
  <si>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</si>
  <si>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</si>
  <si>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</si>
  <si>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</si>
  <si>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</si>
  <si>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</si>
  <si>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</si>
  <si>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</si>
  <si>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</si>
  <si>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</si>
  <si>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</si>
  <si>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</si>
  <si>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</si>
  <si>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</si>
  <si>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</si>
  <si>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</si>
  <si>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</si>
  <si>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</si>
  <si>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</si>
  <si>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</si>
  <si>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</si>
  <si>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</si>
  <si>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</si>
  <si>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</si>
  <si>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</si>
  <si>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</si>
  <si>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</si>
  <si>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</si>
  <si>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</si>
  <si>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</si>
  <si>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</si>
  <si>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</si>
  <si>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</si>
  <si>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</si>
  <si>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</si>
  <si>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</si>
  <si>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</si>
  <si>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</si>
  <si>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</si>
  <si>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</si>
  <si>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</si>
  <si>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</si>
  <si>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</si>
  <si>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</si>
  <si>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</si>
  <si>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</si>
  <si>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</si>
  <si>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</si>
  <si>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</si>
  <si>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</si>
  <si>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</si>
  <si>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</si>
  <si>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</si>
  <si>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</si>
  <si>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</si>
  <si>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</si>
  <si>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</si>
  <si>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</si>
  <si>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</si>
  <si>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</si>
  <si>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</si>
  <si>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</si>
  <si>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</si>
  <si>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</si>
  <si>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</si>
  <si>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</si>
  <si>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</si>
  <si>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</si>
  <si>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</si>
  <si>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</si>
  <si>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</si>
  <si>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</si>
  <si>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</si>
  <si>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</si>
  <si>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</si>
  <si>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</si>
  <si>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</si>
  <si>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</si>
  <si>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</si>
  <si>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</si>
  <si>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</si>
  <si>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</si>
  <si>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</si>
  <si>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</si>
  <si>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</si>
  <si>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</si>
  <si>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</si>
  <si>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</si>
  <si>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</si>
  <si>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</si>
  <si>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</si>
  <si>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</si>
  <si>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</si>
  <si>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</si>
  <si>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</si>
  <si>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</si>
  <si>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</si>
  <si>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</si>
  <si>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</si>
  <si>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</si>
  <si>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</si>
  <si>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</si>
  <si>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</si>
  <si>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</si>
  <si>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</si>
  <si>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</si>
  <si>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</si>
  <si>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</si>
  <si>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</si>
  <si>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</si>
  <si>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</si>
  <si>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</si>
  <si>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</si>
  <si>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</si>
  <si>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</si>
  <si>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</si>
  <si>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</si>
  <si>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</si>
  <si>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</si>
  <si>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</si>
  <si>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</si>
  <si>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</si>
  <si>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</si>
  <si>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</si>
  <si>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</si>
  <si>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</si>
  <si>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</si>
  <si>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</si>
  <si>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</si>
  <si>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</si>
  <si>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</si>
  <si>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</si>
  <si>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</si>
  <si>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</si>
  <si>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</si>
  <si>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</si>
  <si>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</si>
  <si>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</si>
  <si>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</si>
  <si>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</si>
  <si>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</si>
  <si>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</si>
  <si>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</si>
  <si>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</si>
  <si>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</si>
  <si>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</si>
  <si>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</si>
  <si>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</si>
  <si>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</si>
  <si>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</si>
  <si>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</si>
  <si>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</si>
  <si>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</si>
  <si>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</si>
  <si>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</si>
  <si>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</si>
  <si>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</si>
  <si>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</si>
  <si>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</si>
  <si>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</si>
  <si>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</si>
  <si>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</si>
  <si>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</si>
  <si>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</si>
  <si>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</si>
  <si>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</si>
  <si>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</si>
  <si>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</si>
  <si>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</si>
  <si>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</si>
  <si>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</si>
  <si>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</si>
  <si>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</si>
  <si>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</si>
  <si>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</si>
  <si>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</si>
  <si>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</si>
  <si>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</si>
  <si>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</si>
  <si>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</si>
  <si>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</si>
  <si>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</si>
  <si>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</si>
  <si>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</si>
  <si>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</si>
  <si>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</si>
  <si>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</si>
  <si>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</si>
  <si>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</si>
  <si>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</si>
  <si>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</si>
  <si>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</si>
  <si>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</si>
  <si>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</si>
  <si>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</si>
  <si>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</si>
  <si>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</si>
  <si>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</si>
  <si>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</si>
  <si>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</si>
  <si>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</si>
  <si>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</si>
  <si>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</si>
  <si>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</si>
  <si>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</si>
  <si>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</si>
  <si>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</si>
  <si>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</si>
  <si>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</si>
  <si>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</si>
  <si>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</si>
  <si>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</si>
  <si>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</si>
  <si>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</si>
  <si>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</si>
  <si>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</si>
  <si>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</si>
  <si>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</si>
  <si>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</si>
  <si>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</si>
  <si>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</si>
  <si>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</si>
  <si>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</si>
  <si>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</si>
  <si>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</si>
  <si>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</si>
  <si>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</si>
  <si>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</si>
  <si>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</si>
  <si>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</si>
  <si>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</si>
  <si>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</si>
  <si>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</si>
  <si>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</si>
  <si>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</si>
  <si>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</si>
  <si>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</si>
  <si>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</si>
  <si>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</si>
  <si>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</si>
  <si>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</si>
  <si>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</si>
  <si>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</si>
  <si>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</si>
  <si>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</si>
  <si>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</si>
  <si>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</si>
  <si>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</si>
  <si>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</si>
  <si>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</si>
  <si>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</si>
  <si>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</si>
  <si>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</si>
  <si>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</si>
  <si>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</si>
  <si>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</si>
  <si>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</si>
  <si>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</si>
  <si>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</si>
  <si>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</si>
  <si>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</si>
  <si>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</si>
  <si>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</si>
  <si>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</si>
  <si>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</si>
  <si>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</si>
  <si>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</si>
  <si>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</si>
  <si>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</si>
  <si>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</si>
  <si>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</si>
  <si>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</si>
  <si>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</si>
  <si>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</si>
  <si>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</si>
  <si>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</si>
  <si>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</si>
  <si>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</si>
  <si>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</si>
  <si>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</si>
  <si>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</si>
  <si>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</si>
  <si>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</si>
  <si>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</si>
  <si>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</si>
  <si>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</si>
  <si>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</si>
  <si>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</si>
  <si>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</si>
  <si>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</si>
  <si>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</si>
  <si>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</si>
  <si>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</si>
  <si>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</si>
  <si>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</si>
  <si>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</si>
  <si>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</si>
  <si>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</si>
  <si>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</si>
  <si>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</si>
  <si>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</si>
  <si>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</si>
  <si>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</si>
  <si>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</si>
  <si>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</si>
  <si>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</si>
  <si>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</si>
  <si>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</si>
  <si>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</si>
  <si>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</si>
  <si>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</si>
  <si>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</si>
  <si>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</si>
  <si>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</si>
  <si>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</si>
  <si>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</si>
  <si>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</si>
  <si>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</si>
  <si>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</si>
  <si>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</si>
  <si>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</si>
  <si>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</si>
  <si>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</si>
  <si>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</si>
  <si>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</si>
  <si>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</si>
  <si>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</si>
  <si>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</si>
  <si>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</si>
  <si>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</si>
  <si>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</si>
  <si>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</si>
  <si>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</si>
  <si>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</si>
  <si>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</si>
  <si>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</si>
  <si>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</si>
  <si>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</si>
  <si>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</si>
  <si>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</si>
  <si>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</si>
  <si>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</si>
  <si>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</si>
  <si>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</si>
  <si>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</si>
  <si>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</si>
  <si>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</si>
  <si>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</si>
  <si>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</si>
  <si>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</si>
  <si>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</si>
  <si>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</si>
  <si>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</si>
  <si>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</si>
  <si>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</si>
  <si>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</si>
  <si>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</si>
  <si>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</si>
  <si>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</si>
  <si>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</si>
  <si>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</si>
  <si>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</si>
  <si>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</si>
  <si>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</si>
  <si>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</si>
  <si>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</si>
  <si>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</si>
  <si>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</si>
  <si>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</si>
  <si>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</si>
  <si>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</si>
  <si>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</si>
  <si>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</si>
  <si>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</si>
  <si>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</si>
  <si>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</si>
  <si>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</si>
  <si>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</si>
  <si>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</si>
  <si>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</si>
  <si>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</si>
  <si>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</si>
  <si>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</si>
  <si>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</si>
  <si>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</si>
  <si>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</si>
  <si>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</si>
  <si>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</si>
  <si>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</si>
  <si>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</si>
  <si>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</si>
  <si>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</si>
  <si>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</si>
  <si>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</si>
  <si>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</si>
  <si>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</si>
  <si>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</si>
  <si>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</si>
  <si>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</si>
  <si>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</si>
  <si>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</si>
  <si>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</si>
  <si>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</si>
  <si>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</si>
  <si>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</si>
  <si>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</si>
  <si>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</si>
  <si>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</si>
  <si>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</si>
  <si>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</si>
  <si>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</si>
  <si>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</si>
  <si>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</si>
  <si>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</si>
  <si>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</si>
  <si>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</si>
  <si>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</si>
  <si>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</si>
  <si>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</si>
  <si>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</si>
  <si>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</si>
  <si>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</si>
  <si>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</si>
  <si>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</si>
  <si>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</si>
  <si>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</si>
  <si>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</si>
  <si>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</si>
  <si>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</si>
  <si>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</si>
  <si>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</si>
  <si>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</si>
  <si>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</si>
  <si>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</si>
  <si>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</si>
  <si>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</si>
  <si>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</si>
  <si>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</si>
  <si>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</si>
  <si>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</si>
  <si>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</si>
  <si>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</si>
  <si>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</si>
  <si>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</si>
  <si>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</si>
  <si>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</si>
  <si>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</si>
  <si>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</si>
  <si>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</si>
  <si>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</si>
  <si>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</si>
  <si>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</si>
  <si>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</si>
  <si>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</si>
  <si>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</si>
  <si>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</si>
  <si>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</si>
  <si>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</si>
  <si>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</si>
  <si>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</si>
  <si>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</si>
  <si>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</si>
  <si>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</si>
  <si>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</si>
  <si>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</si>
  <si>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</si>
  <si>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</si>
  <si>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</si>
  <si>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</si>
  <si>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</si>
  <si>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</si>
  <si>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</si>
  <si>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</si>
  <si>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</si>
  <si>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</si>
  <si>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</si>
  <si>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</si>
  <si>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</si>
  <si>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</si>
  <si>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</si>
  <si>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</si>
  <si>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</si>
  <si>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</si>
  <si>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</si>
  <si>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</si>
  <si>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</si>
  <si>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</si>
  <si>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</si>
  <si>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</si>
  <si>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</si>
  <si>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</si>
  <si>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</si>
  <si>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</si>
  <si>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</si>
  <si>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</si>
  <si>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</si>
  <si>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</si>
  <si>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</si>
  <si>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</si>
  <si>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</si>
  <si>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</si>
  <si>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</si>
  <si>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</si>
  <si>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</si>
  <si>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</si>
  <si>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</si>
  <si>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</si>
  <si>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</si>
  <si>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</si>
  <si>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</si>
  <si>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</si>
  <si>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</si>
  <si>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</si>
  <si>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</si>
  <si>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</si>
  <si>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</si>
  <si>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</si>
  <si>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</si>
  <si>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</si>
  <si>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</si>
  <si>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</si>
  <si>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</si>
  <si>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</si>
  <si>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</si>
  <si>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</si>
  <si>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</si>
  <si>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</si>
  <si>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</si>
  <si>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</si>
  <si>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</si>
  <si>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</si>
  <si>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</si>
  <si>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</si>
  <si>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</si>
  <si>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</si>
  <si>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</si>
  <si>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</si>
  <si>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</si>
  <si>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</si>
  <si>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</si>
  <si>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</si>
  <si>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</si>
  <si>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</si>
  <si>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</si>
  <si>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</si>
  <si>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</si>
  <si>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</si>
  <si>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</si>
  <si>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</si>
  <si>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</si>
  <si>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</si>
  <si>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</si>
  <si>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</si>
  <si>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</si>
  <si>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</si>
  <si>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</si>
  <si>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</si>
  <si>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</si>
  <si>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</si>
  <si>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</si>
  <si>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</si>
  <si>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</si>
  <si>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</si>
  <si>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</si>
  <si>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</si>
  <si>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</si>
  <si>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</si>
  <si>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</si>
  <si>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</si>
  <si>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</si>
  <si>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</si>
  <si>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</si>
  <si>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</si>
  <si>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</si>
  <si>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</si>
  <si>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</si>
  <si>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</si>
  <si>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</si>
  <si>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</si>
  <si>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</si>
  <si>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</si>
  <si>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</si>
  <si>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</si>
  <si>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</si>
  <si>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</si>
  <si>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</si>
  <si>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</si>
  <si>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</si>
  <si>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</si>
  <si>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</si>
  <si>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</si>
  <si>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</si>
  <si>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</si>
  <si>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</si>
  <si>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</si>
  <si>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</si>
  <si>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</si>
  <si>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</si>
  <si>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</si>
  <si>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</si>
  <si>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</si>
  <si>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</si>
  <si>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</si>
  <si>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</si>
  <si>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</si>
  <si>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</si>
  <si>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</si>
  <si>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</si>
  <si>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</si>
  <si>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</si>
  <si>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</si>
  <si>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</si>
  <si>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</si>
  <si>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</si>
  <si>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</si>
  <si>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</si>
  <si>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</si>
  <si>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</si>
  <si>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</si>
  <si>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</si>
  <si>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</si>
  <si>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</si>
  <si>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</si>
  <si>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</si>
  <si>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</si>
  <si>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</si>
  <si>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</si>
  <si>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</si>
  <si>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</si>
  <si>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</si>
  <si>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</si>
  <si>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</si>
  <si>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</si>
  <si>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</si>
  <si>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</si>
  <si>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</si>
  <si>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</si>
  <si>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</si>
  <si>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</si>
  <si>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</si>
  <si>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</si>
  <si>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</si>
  <si>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</si>
  <si>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</si>
  <si>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</si>
  <si>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</si>
  <si>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</si>
  <si>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</si>
  <si>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</si>
  <si>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</si>
  <si>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</si>
  <si>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</si>
  <si>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</si>
  <si>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</si>
  <si>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</si>
  <si>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</si>
  <si>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</si>
  <si>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</si>
  <si>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</si>
  <si>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</si>
  <si>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</si>
  <si>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</si>
  <si>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</si>
  <si>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</si>
  <si>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</si>
  <si>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</si>
  <si>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</si>
  <si>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</si>
  <si>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</si>
  <si>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</si>
  <si>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</si>
  <si>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</si>
  <si>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</si>
  <si>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</si>
  <si>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</si>
  <si>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</si>
  <si>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</si>
  <si>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</si>
  <si>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</si>
  <si>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</si>
  <si>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</si>
  <si>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</si>
  <si>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</si>
  <si>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</si>
  <si>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</si>
  <si>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</si>
  <si>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</si>
  <si>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</si>
  <si>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</si>
  <si>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</si>
  <si>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</si>
  <si>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</si>
  <si>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</si>
  <si>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</si>
  <si>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</si>
  <si>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</si>
  <si>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</si>
  <si>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</si>
  <si>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</si>
  <si>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</si>
  <si>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</si>
  <si>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</si>
  <si>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</si>
  <si>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</si>
  <si>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</si>
  <si>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</si>
  <si>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</si>
  <si>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</si>
  <si>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</si>
  <si>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</si>
  <si>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</si>
  <si>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</si>
  <si>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</si>
  <si>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</si>
  <si>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</si>
  <si>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</si>
  <si>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</si>
  <si>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</si>
  <si>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</si>
  <si>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</si>
  <si>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</si>
  <si>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</si>
  <si>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</si>
  <si>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</si>
  <si>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</si>
  <si>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</si>
  <si>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</si>
  <si>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</si>
  <si>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</si>
  <si>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</si>
  <si>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</si>
  <si>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</si>
  <si>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</si>
  <si>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</si>
  <si>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</si>
  <si>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</si>
  <si>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</si>
  <si>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</si>
  <si>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</si>
  <si>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</si>
  <si>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</si>
  <si>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</si>
  <si>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</si>
  <si>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</si>
  <si>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</si>
  <si>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</si>
  <si>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</si>
  <si>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</si>
  <si>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</si>
  <si>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</si>
  <si>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</si>
  <si>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</si>
  <si>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</si>
  <si>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</si>
  <si>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</si>
  <si>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</si>
  <si>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</si>
  <si>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</si>
  <si>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</si>
  <si>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</si>
  <si>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</si>
  <si>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</si>
  <si>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</si>
  <si>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</si>
  <si>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</si>
  <si>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</si>
  <si>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</si>
  <si>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</si>
  <si>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</si>
  <si>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</si>
  <si>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</si>
  <si>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</si>
  <si>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</si>
  <si>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</si>
  <si>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</si>
  <si>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</si>
  <si>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</si>
  <si>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</si>
  <si>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</si>
  <si>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</si>
  <si>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</si>
  <si>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</si>
  <si>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</si>
  <si>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</si>
  <si>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</si>
  <si>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</si>
  <si>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</si>
  <si>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</si>
  <si>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</si>
  <si>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</si>
  <si>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</si>
  <si>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</si>
  <si>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</si>
  <si>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</si>
  <si>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</si>
  <si>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</si>
  <si>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</si>
  <si>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</si>
  <si>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</si>
  <si>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</si>
  <si>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</si>
  <si>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</si>
  <si>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</si>
  <si>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</si>
  <si>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</si>
  <si>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</si>
  <si>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</si>
  <si>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</si>
  <si>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</si>
  <si>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</si>
  <si>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</si>
  <si>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</si>
  <si>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</si>
  <si>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</si>
  <si>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</si>
  <si>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</si>
  <si>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</si>
  <si>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</si>
  <si>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</si>
  <si>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</si>
  <si>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</si>
  <si>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</si>
  <si>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</si>
  <si>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</si>
  <si>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</si>
  <si>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</si>
  <si>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</si>
  <si>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</si>
  <si>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</si>
  <si>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</si>
  <si>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</si>
  <si>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</si>
  <si>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</si>
  <si>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</si>
  <si>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</si>
  <si>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</si>
  <si>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</si>
  <si>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</si>
  <si>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</si>
  <si>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</si>
  <si>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</si>
  <si>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</si>
  <si>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</si>
  <si>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</si>
  <si>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</si>
  <si>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</si>
  <si>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</si>
  <si>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</si>
  <si>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</si>
  <si>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</si>
  <si>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</si>
  <si>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</si>
  <si>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</si>
  <si>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</si>
  <si>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</si>
  <si>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</si>
  <si>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</si>
  <si>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</si>
  <si>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</si>
  <si>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</si>
  <si>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</si>
  <si>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</si>
  <si>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</si>
  <si>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</si>
  <si>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</si>
  <si>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</si>
  <si>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</si>
  <si>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</si>
  <si>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</si>
  <si>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</si>
  <si>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</si>
  <si>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</si>
  <si>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</si>
  <si>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</si>
  <si>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</si>
  <si>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</si>
  <si>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</si>
  <si>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</si>
  <si>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</si>
  <si>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</si>
  <si>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</si>
  <si>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</si>
  <si>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</si>
  <si>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</si>
  <si>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</si>
  <si>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</si>
  <si>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</si>
  <si>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</si>
  <si>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</si>
  <si>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</si>
  <si>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</si>
  <si>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</si>
  <si>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</si>
  <si>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</si>
  <si>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</si>
  <si>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</si>
  <si>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</si>
  <si>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</si>
  <si>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</si>
  <si>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</si>
  <si>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</si>
  <si>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</si>
  <si>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</si>
  <si>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</si>
  <si>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</si>
  <si>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</si>
  <si>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</si>
  <si>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</si>
  <si>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</si>
  <si>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</si>
  <si>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</si>
  <si>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</si>
  <si>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</si>
  <si>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</si>
  <si>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</si>
  <si>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</si>
  <si>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</si>
  <si>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</si>
  <si>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</si>
  <si>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</si>
  <si>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</si>
  <si>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</si>
  <si>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</si>
  <si>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</si>
  <si>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</si>
  <si>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</si>
  <si>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</si>
  <si>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</si>
  <si>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</si>
  <si>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</si>
  <si>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</si>
  <si>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</si>
  <si>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</si>
  <si>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</si>
  <si>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</si>
  <si>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</si>
  <si>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</si>
  <si>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</si>
  <si>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</si>
  <si>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</si>
  <si>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</si>
  <si>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</si>
  <si>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</si>
  <si>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</si>
  <si>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</si>
  <si>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</si>
  <si>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</si>
  <si>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</si>
  <si>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</si>
  <si>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</si>
  <si>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</si>
  <si>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</si>
  <si>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</si>
  <si>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</si>
  <si>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</si>
  <si>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</si>
  <si>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</si>
  <si>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</si>
  <si>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</si>
  <si>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</si>
  <si>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</si>
  <si>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</si>
  <si>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</si>
  <si>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</si>
  <si>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</si>
  <si>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</si>
  <si>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</si>
  <si>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</si>
  <si>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</si>
  <si>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</si>
  <si>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</si>
  <si>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</si>
  <si>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</si>
  <si>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</si>
  <si>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</si>
  <si>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</si>
  <si>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</si>
  <si>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</si>
  <si>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</si>
  <si>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</si>
  <si>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</si>
  <si>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</si>
  <si>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</si>
  <si>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</si>
  <si>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</si>
  <si>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</si>
  <si>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</si>
  <si>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</si>
  <si>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</si>
  <si>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</si>
  <si>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</si>
  <si>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</si>
  <si>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</si>
  <si>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</si>
  <si>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</si>
  <si>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</si>
  <si>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</si>
  <si>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</si>
  <si>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</si>
  <si>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</si>
  <si>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</si>
  <si>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</si>
  <si>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</si>
  <si>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</si>
  <si>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</si>
  <si>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</si>
  <si>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</si>
  <si>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</si>
  <si>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</si>
  <si>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</si>
  <si>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</si>
  <si>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</si>
  <si>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</si>
  <si>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</si>
  <si>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</si>
  <si>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</si>
  <si>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</si>
  <si>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</si>
  <si>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</si>
  <si>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</si>
  <si>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</si>
  <si>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</si>
  <si>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</si>
  <si>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</si>
  <si>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</si>
  <si>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</si>
  <si>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</si>
  <si>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</si>
  <si>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</si>
  <si>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</si>
  <si>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</si>
  <si>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</si>
  <si>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</si>
  <si>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</si>
  <si>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</si>
  <si>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</si>
  <si>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</si>
  <si>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</si>
  <si>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</si>
  <si>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</si>
  <si>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</si>
  <si>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</si>
  <si>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</si>
  <si>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</si>
  <si>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</si>
  <si>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</si>
  <si>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</si>
  <si>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</si>
  <si>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</si>
  <si>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</si>
  <si>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</si>
  <si>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</si>
  <si>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</si>
  <si>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</si>
  <si>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</si>
  <si>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</si>
  <si>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</si>
  <si>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</si>
  <si>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</si>
  <si>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</si>
  <si>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</si>
  <si>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</si>
  <si>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</si>
  <si>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</si>
  <si>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</si>
  <si>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</si>
  <si>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</si>
  <si>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</si>
  <si>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</si>
  <si>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</si>
  <si>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</si>
  <si>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</si>
  <si>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</si>
  <si>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</si>
  <si>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</si>
  <si>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</si>
  <si>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</si>
  <si>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</si>
  <si>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</si>
  <si>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</si>
  <si>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</si>
  <si>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</si>
  <si>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</si>
  <si>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</si>
  <si>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</si>
  <si>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</si>
  <si>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</si>
  <si>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</si>
  <si>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</si>
  <si>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</si>
  <si>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</si>
  <si>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</si>
  <si>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</si>
  <si>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</si>
  <si>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</si>
  <si>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</si>
  <si>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</si>
  <si>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</si>
  <si>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</si>
  <si>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</si>
  <si>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</si>
  <si>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</si>
  <si>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</si>
  <si>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</si>
  <si>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</si>
  <si>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</si>
  <si>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</si>
  <si>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</si>
  <si>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</si>
  <si>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</si>
  <si>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</si>
  <si>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</si>
  <si>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</si>
  <si>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</si>
  <si>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</si>
  <si>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</si>
  <si>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</si>
  <si>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</si>
  <si>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</si>
  <si>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</si>
  <si>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</si>
  <si>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</si>
  <si>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</si>
  <si>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</si>
  <si>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</si>
  <si>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</si>
  <si>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</si>
  <si>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</si>
  <si>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</si>
  <si>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</si>
  <si>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</si>
  <si>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</si>
  <si>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</si>
  <si>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</si>
  <si>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</si>
  <si>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</si>
  <si>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</si>
  <si>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</si>
  <si>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</si>
  <si>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</si>
  <si>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</si>
  <si>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</si>
  <si>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</si>
  <si>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</si>
  <si>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</si>
  <si>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</si>
  <si>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</si>
  <si>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</si>
  <si>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</si>
  <si>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</si>
  <si>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</si>
  <si>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</si>
  <si>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</si>
  <si>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</si>
  <si>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</si>
  <si>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</si>
  <si>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</si>
  <si>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</si>
  <si>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</si>
  <si>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</si>
  <si>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</si>
  <si>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</si>
  <si>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</si>
  <si>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</si>
  <si>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</si>
  <si>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</si>
  <si>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</si>
  <si>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</si>
  <si>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</si>
  <si>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</si>
  <si>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</si>
  <si>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</si>
  <si>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</si>
  <si>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</si>
  <si>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</si>
  <si>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</si>
  <si>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</si>
  <si>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</si>
  <si>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</si>
  <si>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</si>
  <si>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</si>
  <si>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</si>
  <si>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</si>
  <si>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</si>
  <si>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</si>
  <si>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</si>
  <si>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</si>
  <si>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</si>
  <si>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</si>
  <si>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</si>
  <si>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</si>
  <si>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</si>
  <si>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</si>
  <si>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</si>
  <si>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</si>
  <si>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</si>
  <si>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</si>
  <si>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</si>
  <si>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</si>
  <si>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</si>
  <si>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</si>
  <si>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</si>
  <si>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</si>
  <si>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</si>
  <si>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</si>
  <si>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</si>
  <si>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</si>
  <si>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</si>
  <si>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</si>
  <si>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</si>
  <si>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</si>
  <si>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</si>
  <si>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</si>
  <si>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</si>
  <si>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</si>
  <si>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</si>
  <si>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</si>
  <si>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</si>
  <si>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</si>
  <si>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</si>
  <si>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</si>
  <si>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</si>
  <si>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</si>
  <si>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</si>
  <si>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</si>
  <si>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</si>
  <si>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</si>
  <si>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</si>
  <si>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</si>
  <si>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</si>
  <si>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</si>
  <si>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</si>
  <si>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</si>
  <si>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</si>
  <si>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</si>
  <si>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</si>
  <si>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</si>
  <si>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</si>
  <si>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</si>
  <si>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</si>
  <si>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</si>
  <si>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</si>
  <si>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</si>
  <si>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</si>
  <si>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</si>
  <si>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</si>
  <si>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</si>
  <si>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</si>
  <si>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</si>
  <si>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</si>
  <si>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</si>
  <si>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</si>
  <si>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</si>
  <si>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</si>
  <si>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</si>
  <si>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</si>
  <si>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</si>
  <si>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</si>
  <si>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</si>
  <si>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</si>
  <si>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</si>
  <si>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</si>
  <si>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</si>
  <si>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</si>
  <si>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</si>
  <si>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</si>
  <si>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</si>
  <si>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</si>
  <si>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</si>
  <si>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</si>
  <si>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</si>
  <si>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</si>
  <si>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</si>
  <si>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</si>
  <si>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</si>
  <si>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</si>
  <si>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</si>
  <si>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</si>
  <si>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</si>
  <si>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</si>
  <si>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</si>
  <si>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</si>
  <si>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</si>
  <si>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</si>
  <si>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</si>
  <si>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</si>
  <si>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</si>
  <si>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</si>
  <si>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</si>
  <si>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</si>
  <si>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</si>
  <si>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</si>
  <si>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</si>
  <si>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</si>
  <si>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</si>
  <si>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</si>
  <si>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</si>
  <si>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</si>
  <si>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</si>
  <si>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</si>
  <si>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</si>
  <si>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</si>
  <si>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</si>
  <si>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</si>
  <si>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</si>
  <si>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</si>
  <si>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</si>
  <si>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</si>
  <si>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</si>
  <si>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</si>
  <si>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</si>
  <si>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</si>
  <si>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</si>
  <si>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</si>
  <si>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</si>
  <si>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</si>
  <si>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</si>
  <si>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</si>
  <si>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</si>
  <si>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</si>
  <si>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</si>
  <si>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</si>
  <si>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</si>
  <si>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</si>
  <si>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</si>
  <si>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</si>
  <si>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</si>
  <si>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</si>
  <si>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</si>
  <si>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</si>
  <si>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</si>
  <si>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</si>
  <si>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</si>
  <si>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</si>
  <si>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</si>
  <si>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</si>
  <si>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</si>
  <si>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</si>
  <si>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</si>
  <si>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</si>
  <si>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</si>
  <si>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</si>
  <si>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</si>
  <si>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</si>
  <si>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</si>
  <si>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</si>
  <si>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</si>
  <si>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</si>
  <si>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</si>
  <si>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</si>
  <si>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</si>
  <si>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</si>
  <si>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</si>
  <si>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</si>
  <si>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</si>
  <si>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</si>
  <si>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</si>
  <si>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</si>
  <si>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</si>
  <si>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</si>
  <si>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</si>
  <si>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</si>
  <si>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</si>
  <si>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</si>
  <si>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</si>
  <si>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</si>
  <si>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</si>
  <si>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</si>
  <si>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</si>
  <si>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</si>
  <si>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</si>
  <si>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</si>
  <si>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</si>
  <si>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</si>
  <si>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</si>
  <si>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</si>
  <si>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</si>
  <si>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</si>
  <si>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</si>
  <si>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</si>
  <si>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</si>
  <si>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</si>
  <si>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</si>
  <si>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</si>
  <si>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</si>
  <si>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</si>
  <si>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</si>
  <si>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</si>
  <si>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</si>
  <si>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</si>
  <si>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</si>
  <si>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</si>
  <si>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</si>
  <si>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</si>
  <si>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</si>
  <si>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</si>
  <si>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</si>
  <si>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</si>
  <si>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</si>
  <si>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</si>
  <si>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</si>
  <si>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</si>
  <si>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</si>
  <si>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</si>
  <si>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</si>
  <si>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</si>
  <si>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</si>
  <si>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</si>
  <si>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</si>
  <si>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</si>
  <si>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</si>
  <si>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</si>
  <si>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</si>
  <si>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</si>
  <si>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</si>
  <si>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</si>
  <si>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</si>
  <si>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</si>
  <si>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</si>
  <si>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</si>
  <si>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</si>
  <si>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</si>
  <si>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</si>
  <si>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</si>
  <si>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</si>
  <si>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</si>
  <si>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</si>
  <si>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</si>
  <si>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</si>
  <si>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</si>
  <si>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</si>
  <si>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</si>
  <si>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</si>
  <si>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</si>
  <si>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</si>
  <si>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</si>
  <si>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</si>
  <si>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</si>
  <si>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</si>
  <si>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</si>
  <si>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</si>
  <si>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</si>
  <si>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</si>
  <si>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</si>
  <si>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</si>
  <si>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</si>
  <si>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</si>
  <si>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</si>
  <si>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</si>
  <si>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</si>
  <si>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</si>
  <si>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</si>
  <si>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</si>
  <si>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</si>
  <si>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</si>
  <si>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</si>
  <si>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</si>
  <si>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</si>
  <si>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</si>
  <si>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</si>
  <si>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</si>
  <si>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</si>
  <si>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</si>
  <si>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</si>
  <si>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</si>
  <si>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</si>
  <si>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</si>
  <si>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</si>
  <si>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</si>
  <si>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</si>
  <si>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</si>
  <si>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</si>
  <si>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</si>
  <si>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</si>
  <si>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</si>
  <si>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</si>
  <si>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</si>
  <si>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</si>
  <si>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</si>
  <si>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</si>
  <si>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</si>
  <si>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</si>
  <si>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</si>
  <si>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</si>
  <si>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</si>
  <si>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</si>
  <si>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</si>
  <si>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</si>
  <si>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</si>
  <si>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</si>
  <si>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</si>
  <si>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</si>
  <si>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</si>
  <si>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</si>
  <si>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</si>
  <si>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</si>
  <si>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</si>
  <si>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</si>
  <si>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</si>
  <si>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</si>
  <si>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</si>
  <si>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</si>
  <si>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</si>
  <si>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</si>
  <si>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</si>
  <si>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</si>
  <si>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</si>
  <si>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</si>
  <si>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</si>
  <si>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</si>
  <si>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</si>
  <si>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</si>
  <si>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</si>
  <si>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</si>
  <si>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</si>
  <si>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</si>
  <si>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</si>
  <si>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</si>
  <si>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</si>
  <si>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</si>
  <si>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</si>
  <si>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</si>
  <si>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</si>
  <si>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</si>
  <si>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</si>
  <si>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</si>
  <si>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</si>
  <si>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</si>
  <si>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</si>
  <si>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</si>
  <si>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</si>
  <si>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</si>
  <si>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</si>
  <si>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</si>
  <si>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</si>
  <si>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</si>
  <si>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</si>
  <si>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</si>
  <si>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</si>
  <si>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</si>
  <si>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</si>
  <si>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</si>
  <si>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</si>
  <si>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</si>
  <si>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</si>
  <si>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</si>
  <si>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</si>
  <si>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</si>
  <si>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</si>
  <si>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</si>
  <si>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</si>
  <si>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</si>
  <si>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</si>
  <si>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</si>
  <si>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</si>
  <si>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</si>
  <si>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</si>
  <si>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</si>
  <si>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</si>
  <si>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</si>
  <si>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</si>
  <si>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</si>
  <si>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</si>
  <si>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</si>
  <si>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</si>
  <si>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</si>
  <si>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</si>
  <si>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</si>
  <si>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</si>
  <si>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</si>
  <si>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</si>
  <si>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</si>
  <si>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</si>
  <si>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</si>
  <si>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</si>
  <si>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</si>
  <si>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</si>
  <si>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</si>
  <si>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</si>
  <si>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</si>
  <si>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</si>
  <si>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</si>
  <si>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</si>
  <si>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</si>
  <si>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</si>
  <si>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</si>
  <si>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</si>
  <si>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</si>
  <si>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</si>
  <si>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</si>
  <si>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</si>
  <si>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</si>
  <si>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</si>
  <si>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</si>
  <si>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</si>
  <si>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</si>
  <si>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</si>
  <si>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</si>
  <si>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</si>
  <si>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</si>
  <si>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</si>
  <si>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</si>
  <si>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</si>
  <si>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</si>
  <si>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</si>
  <si>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</si>
  <si>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</si>
  <si>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</si>
  <si>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</si>
  <si>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</si>
  <si>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</si>
  <si>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</si>
  <si>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</si>
  <si>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</si>
  <si>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</si>
  <si>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</si>
  <si>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</si>
  <si>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</si>
  <si>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</si>
  <si>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</si>
  <si>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</si>
  <si>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</si>
  <si>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</si>
  <si>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</si>
  <si>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</si>
  <si>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</si>
  <si>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</si>
  <si>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</si>
  <si>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</si>
  <si>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</si>
  <si>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</si>
  <si>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</si>
  <si>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</si>
  <si>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</si>
  <si>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</si>
  <si>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</si>
  <si>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</si>
  <si>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</si>
  <si>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</si>
  <si>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</si>
  <si>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</si>
  <si>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</si>
  <si>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</si>
  <si>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</si>
  <si>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</si>
  <si>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</si>
  <si>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</si>
  <si>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</si>
  <si>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</si>
  <si>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</si>
  <si>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</si>
  <si>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</si>
  <si>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</si>
  <si>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</si>
  <si>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</si>
  <si>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</si>
  <si>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</si>
  <si>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</si>
  <si>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</si>
  <si>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</si>
  <si>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</si>
  <si>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</si>
  <si>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</si>
  <si>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</si>
  <si>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</si>
  <si>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</si>
  <si>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</si>
  <si>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</si>
  <si>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</si>
  <si>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</si>
  <si>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</si>
  <si>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</si>
  <si>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</si>
  <si>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</si>
  <si>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</si>
  <si>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</si>
  <si>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</si>
  <si>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</si>
  <si>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</si>
  <si>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</si>
  <si>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</si>
  <si>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</si>
  <si>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</si>
  <si>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</si>
  <si>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</si>
  <si>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</si>
  <si>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</si>
  <si>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</si>
  <si>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</si>
  <si>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</si>
  <si>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</si>
  <si>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</si>
  <si>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</si>
  <si>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</si>
  <si>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</si>
  <si>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</si>
  <si>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</si>
  <si>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</si>
  <si>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</si>
  <si>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</si>
  <si>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</si>
  <si>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</si>
  <si>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</si>
  <si>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</si>
  <si>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</si>
  <si>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</si>
  <si>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</si>
  <si>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</si>
  <si>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</si>
  <si>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</si>
  <si>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</si>
  <si>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</si>
  <si>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</si>
  <si>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</si>
  <si>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</si>
  <si>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</si>
  <si>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</si>
  <si>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</si>
  <si>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</si>
  <si>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</si>
  <si>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</si>
  <si>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</si>
  <si>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</si>
  <si>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</si>
  <si>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</si>
  <si>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</si>
  <si>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</si>
  <si>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</si>
  <si>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</si>
  <si>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</si>
  <si>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</si>
  <si>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</si>
  <si>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</si>
  <si>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</si>
  <si>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</si>
  <si>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</si>
  <si>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</si>
  <si>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</si>
  <si>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</si>
  <si>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</si>
  <si>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</si>
  <si>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</si>
  <si>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</si>
  <si>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</si>
  <si>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</si>
  <si>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</si>
  <si>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</si>
  <si>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</si>
  <si>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</si>
  <si>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</si>
  <si>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</si>
  <si>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</si>
  <si>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</si>
  <si>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</si>
  <si>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</si>
  <si>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</si>
  <si>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</si>
  <si>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</si>
  <si>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</si>
  <si>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</si>
  <si>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</si>
  <si>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</si>
  <si>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</si>
  <si>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</si>
  <si>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</si>
  <si>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</si>
  <si>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</si>
  <si>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</si>
  <si>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</si>
  <si>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</si>
  <si>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</si>
  <si>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</si>
  <si>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</si>
  <si>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</si>
  <si>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</si>
  <si>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</si>
  <si>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</si>
  <si>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</si>
  <si>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</si>
  <si>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</si>
  <si>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</si>
  <si>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</si>
  <si>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</si>
  <si>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</si>
  <si>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</si>
  <si>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</si>
  <si>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</si>
  <si>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</si>
  <si>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</si>
  <si>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</si>
  <si>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</si>
  <si>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</si>
  <si>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</si>
  <si>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</si>
  <si>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</si>
  <si>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</si>
  <si>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</si>
  <si>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</si>
  <si>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</si>
  <si>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</si>
  <si>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</si>
  <si>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</si>
  <si>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</si>
  <si>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</si>
  <si>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</si>
  <si>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</si>
  <si>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</si>
  <si>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</si>
  <si>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</si>
  <si>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</si>
  <si>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</si>
  <si>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</si>
  <si>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</si>
  <si>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</si>
  <si>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</si>
  <si>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</si>
  <si>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</si>
  <si>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</si>
  <si>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</si>
  <si>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</si>
  <si>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</si>
  <si>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</si>
  <si>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</si>
  <si>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</si>
  <si>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</si>
  <si>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</si>
  <si>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</si>
  <si>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</si>
  <si>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</si>
  <si>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</si>
  <si>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</si>
  <si>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</si>
  <si>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</si>
  <si>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</si>
  <si>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</si>
  <si>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</si>
  <si>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</si>
  <si>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</si>
  <si>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</si>
  <si>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</si>
  <si>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</si>
  <si>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</si>
  <si>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</si>
  <si>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</si>
  <si>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</si>
  <si>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</si>
  <si>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</si>
  <si>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</si>
  <si>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</si>
  <si>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</si>
  <si>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</si>
  <si>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</si>
  <si>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</si>
  <si>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</si>
  <si>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</si>
  <si>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</si>
  <si>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</si>
  <si>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</si>
  <si>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</si>
  <si>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</si>
  <si>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</si>
  <si>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</si>
  <si>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</si>
  <si>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</si>
  <si>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</si>
  <si>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</si>
  <si>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</si>
  <si>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</si>
  <si>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</si>
  <si>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</si>
  <si>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</si>
  <si>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</si>
  <si>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</si>
  <si>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</si>
  <si>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</si>
  <si>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</si>
  <si>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</si>
  <si>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</si>
  <si>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</si>
  <si>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</si>
  <si>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</si>
  <si>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</si>
  <si>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</si>
  <si>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</si>
  <si>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</si>
  <si>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</si>
  <si>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</si>
  <si>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</si>
  <si>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</si>
  <si>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</si>
  <si>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</si>
  <si>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</si>
  <si>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</si>
  <si>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</si>
  <si>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</si>
  <si>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</si>
  <si>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</si>
  <si>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</si>
  <si>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</si>
  <si>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</si>
  <si>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</si>
  <si>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</si>
  <si>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</si>
  <si>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</si>
  <si>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</si>
  <si>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</si>
  <si>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</si>
  <si>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</si>
  <si>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</si>
  <si>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</si>
  <si>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</si>
  <si>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</si>
  <si>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</si>
  <si>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</si>
  <si>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</si>
  <si>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</si>
  <si>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</si>
  <si>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</si>
  <si>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</si>
  <si>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</si>
  <si>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</si>
  <si>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</si>
  <si>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</si>
  <si>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</si>
  <si>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</si>
  <si>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</si>
  <si>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</si>
  <si>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</si>
  <si>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</si>
  <si>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</si>
  <si>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</si>
  <si>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</si>
  <si>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</si>
  <si>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</si>
  <si>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</si>
  <si>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</si>
  <si>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</si>
  <si>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</si>
  <si>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</si>
  <si>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</si>
  <si>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</si>
  <si>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</si>
  <si>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</si>
  <si>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</si>
  <si>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</si>
  <si>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</si>
  <si>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</si>
  <si>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</si>
  <si>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</si>
  <si>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</si>
  <si>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</si>
  <si>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</si>
  <si>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</si>
  <si>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</si>
  <si>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</si>
  <si>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</si>
  <si>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</si>
  <si>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</si>
  <si>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</si>
  <si>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</si>
  <si>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</si>
  <si>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</si>
  <si>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</si>
  <si>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</si>
  <si>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</si>
  <si>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</si>
  <si>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</si>
  <si>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</si>
  <si>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</si>
  <si>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</si>
  <si>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</si>
  <si>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</si>
  <si>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</si>
  <si>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</si>
  <si>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</si>
  <si>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</si>
  <si>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</si>
  <si>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</si>
  <si>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</si>
  <si>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</si>
  <si>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</si>
  <si>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</si>
  <si>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</si>
  <si>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</si>
  <si>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</si>
  <si>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</si>
  <si>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</si>
  <si>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</si>
  <si>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</si>
  <si>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</si>
  <si>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</si>
  <si>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</si>
  <si>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</si>
  <si>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</si>
  <si>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</si>
  <si>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</si>
  <si>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</si>
  <si>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</si>
  <si>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</si>
  <si>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</si>
  <si>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</si>
  <si>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</si>
  <si>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</si>
  <si>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</si>
  <si>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</si>
  <si>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</si>
  <si>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</si>
  <si>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</si>
  <si>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</si>
  <si>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</si>
  <si>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</si>
  <si>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</si>
  <si>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</si>
  <si>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</si>
  <si>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</si>
  <si>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</si>
  <si>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</si>
  <si>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</si>
  <si>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</si>
  <si>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</si>
  <si>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</si>
  <si>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</si>
  <si>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</si>
  <si>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</si>
  <si>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</si>
  <si>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</si>
  <si>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</si>
  <si>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</si>
  <si>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</si>
  <si>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</si>
  <si>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</si>
  <si>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</si>
  <si>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</si>
  <si>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</si>
  <si>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</si>
  <si>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</si>
  <si>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</si>
  <si>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</si>
  <si>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</si>
  <si>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</si>
  <si>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</si>
  <si>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</si>
  <si>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</si>
  <si>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</si>
  <si>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</si>
  <si>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</si>
  <si>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</si>
  <si>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</si>
  <si>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</si>
  <si>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</si>
  <si>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</si>
  <si>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</si>
  <si>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</si>
  <si>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</si>
  <si>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</si>
  <si>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</si>
  <si>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</si>
  <si>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</si>
  <si>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</si>
  <si>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</si>
  <si>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</si>
  <si>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</si>
  <si>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</si>
  <si>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</si>
  <si>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</si>
  <si>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</si>
  <si>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</si>
  <si>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</si>
  <si>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</si>
  <si>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</si>
  <si>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</si>
  <si>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</si>
  <si>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</si>
  <si>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</si>
  <si>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</si>
  <si>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</si>
  <si>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</si>
  <si>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</si>
  <si>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</si>
  <si>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</si>
  <si>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</si>
  <si>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</si>
  <si>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</si>
  <si>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</si>
  <si>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</si>
  <si>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</si>
  <si>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</si>
  <si>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</si>
  <si>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</si>
  <si>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</si>
  <si>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</si>
  <si>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</si>
  <si>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</si>
  <si>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</si>
  <si>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</si>
  <si>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</si>
  <si>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</si>
  <si>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</si>
  <si>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</si>
  <si>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</si>
  <si>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</si>
  <si>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</si>
  <si>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</si>
  <si>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</si>
  <si>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</si>
  <si>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</si>
  <si>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</si>
  <si>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</si>
  <si>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</si>
  <si>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</si>
  <si>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</si>
  <si>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</si>
  <si>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</si>
  <si>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</si>
  <si>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</si>
  <si>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</si>
  <si>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</si>
  <si>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</si>
  <si>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</si>
  <si>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</si>
  <si>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</si>
  <si>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</si>
  <si>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</si>
  <si>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</si>
  <si>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</si>
  <si>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</si>
  <si>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</si>
  <si>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</si>
  <si>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</si>
  <si>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</si>
  <si>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</si>
  <si>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</si>
  <si>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</si>
  <si>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</si>
  <si>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</si>
  <si>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</si>
  <si>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</si>
  <si>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</si>
  <si>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</si>
  <si>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</si>
  <si>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</si>
  <si>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</si>
  <si>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</si>
  <si>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</si>
  <si>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</si>
  <si>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</si>
  <si>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</si>
  <si>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</si>
  <si>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</si>
  <si>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</si>
  <si>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</si>
  <si>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</si>
  <si>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</si>
  <si>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</si>
  <si>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</si>
  <si>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</si>
  <si>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</si>
  <si>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</si>
  <si>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</si>
  <si>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</si>
  <si>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</si>
  <si>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</si>
  <si>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</si>
  <si>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</si>
  <si>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</si>
  <si>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</si>
  <si>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</si>
  <si>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</si>
  <si>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</si>
  <si>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</si>
  <si>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</si>
  <si>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</si>
  <si>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</si>
  <si>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</si>
  <si>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</si>
  <si>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</si>
  <si>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</si>
  <si>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</si>
  <si>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</si>
  <si>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</si>
  <si>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</si>
  <si>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</si>
  <si>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</si>
  <si>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</si>
  <si>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</si>
  <si>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</si>
  <si>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</si>
  <si>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</si>
  <si>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</si>
  <si>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</si>
  <si>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</si>
  <si>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</si>
  <si>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</si>
  <si>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</si>
  <si>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</si>
  <si>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</si>
  <si>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</si>
  <si>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</si>
  <si>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</si>
  <si>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</si>
  <si>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</si>
  <si>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</si>
  <si>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</si>
  <si>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</si>
  <si>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</si>
  <si>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</si>
  <si>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</si>
  <si>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</si>
  <si>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</si>
  <si>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</si>
  <si>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</si>
  <si>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</si>
  <si>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</si>
  <si>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</si>
  <si>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</si>
  <si>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</si>
  <si>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</si>
  <si>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</si>
  <si>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</si>
  <si>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</si>
  <si>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</si>
  <si>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</si>
  <si>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</si>
  <si>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</si>
  <si>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</si>
  <si>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</si>
  <si>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</si>
  <si>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</si>
  <si>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</si>
  <si>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</si>
  <si>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</si>
  <si>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</si>
  <si>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</si>
  <si>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</si>
  <si>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</si>
  <si>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</si>
  <si>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</si>
  <si>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</si>
  <si>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</si>
  <si>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</si>
  <si>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</si>
  <si>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</si>
  <si>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</si>
  <si>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</si>
  <si>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</si>
  <si>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</si>
  <si>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</si>
  <si>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</si>
  <si>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</si>
  <si>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</si>
  <si>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</si>
  <si>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</si>
  <si>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</si>
  <si>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</si>
  <si>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</si>
  <si>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</si>
  <si>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</si>
  <si>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</si>
  <si>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</si>
  <si>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</si>
  <si>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</si>
  <si>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</si>
  <si>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</si>
  <si>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</si>
  <si>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</si>
  <si>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</si>
  <si>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</si>
  <si>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</si>
  <si>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</si>
  <si>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</si>
  <si>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</si>
  <si>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</si>
  <si>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</si>
  <si>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</si>
  <si>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</si>
  <si>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</si>
  <si>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</si>
  <si>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</si>
  <si>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</si>
  <si>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</si>
  <si>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</si>
  <si>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</si>
  <si>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</si>
  <si>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</si>
  <si>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</si>
  <si>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</si>
  <si>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</si>
  <si>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</si>
  <si>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</si>
  <si>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</si>
  <si>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</si>
  <si>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</si>
  <si>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</si>
  <si>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</si>
  <si>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</si>
  <si>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</si>
  <si>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</si>
  <si>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</si>
  <si>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</si>
  <si>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</si>
  <si>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</si>
  <si>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</si>
  <si>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</si>
  <si>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</si>
  <si>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</si>
  <si>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</si>
  <si>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</si>
  <si>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</si>
  <si>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</si>
  <si>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</si>
  <si>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</si>
  <si>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</si>
  <si>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</si>
  <si>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</si>
  <si>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</si>
  <si>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</si>
  <si>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</si>
  <si>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</si>
  <si>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</si>
  <si>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</si>
  <si>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</si>
  <si>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</si>
  <si>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</si>
  <si>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</si>
  <si>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</si>
  <si>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</si>
  <si>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</si>
  <si>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</si>
  <si>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</si>
  <si>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</si>
  <si>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</si>
  <si>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</si>
  <si>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</si>
  <si>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</si>
  <si>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</si>
  <si>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</si>
  <si>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</si>
  <si>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</si>
  <si>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</si>
  <si>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</si>
  <si>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</si>
  <si>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</si>
  <si>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</si>
  <si>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</si>
  <si>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</si>
  <si>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</si>
  <si>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</si>
  <si>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</si>
  <si>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</si>
  <si>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</si>
  <si>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</si>
  <si>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</si>
  <si>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</si>
  <si>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</si>
  <si>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</si>
  <si>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</si>
  <si>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</si>
  <si>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</si>
  <si>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</si>
  <si>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</si>
  <si>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</si>
  <si>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</si>
  <si>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</si>
  <si>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</si>
  <si>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</si>
  <si>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</si>
  <si>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</si>
  <si>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</si>
  <si>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</si>
  <si>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</si>
  <si>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</si>
  <si>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</si>
  <si>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</si>
  <si>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</si>
  <si>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</si>
  <si>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</si>
  <si>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</si>
  <si>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</si>
  <si>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</si>
  <si>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</si>
  <si>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</si>
  <si>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</si>
  <si>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</si>
  <si>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</si>
  <si>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</si>
  <si>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</si>
  <si>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</si>
  <si>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</si>
  <si>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</si>
  <si>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</si>
  <si>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</si>
  <si>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</si>
  <si>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</si>
  <si>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</si>
  <si>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</si>
  <si>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</si>
  <si>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</si>
  <si>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</si>
  <si>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</si>
  <si>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</si>
  <si>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</si>
  <si>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</si>
  <si>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</si>
  <si>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</si>
  <si>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</si>
  <si>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</si>
  <si>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</si>
  <si>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</si>
  <si>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</si>
  <si>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</si>
  <si>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</si>
  <si>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</si>
  <si>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</si>
  <si>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</si>
  <si>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</si>
  <si>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</si>
  <si>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</si>
  <si>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</si>
  <si>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</si>
  <si>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</si>
  <si>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</si>
  <si>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</si>
  <si>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</si>
  <si>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</si>
  <si>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</si>
  <si>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</si>
  <si>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</si>
  <si>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</si>
  <si>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</si>
  <si>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</si>
  <si>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</si>
  <si>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</si>
  <si>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</si>
  <si>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</si>
  <si>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</si>
  <si>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</si>
  <si>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</si>
  <si>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</si>
  <si>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</si>
  <si>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</si>
  <si>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</si>
  <si>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</si>
  <si>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</si>
  <si>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</si>
  <si>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</si>
  <si>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</si>
  <si>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</si>
  <si>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</si>
  <si>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</si>
  <si>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</si>
  <si>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</si>
  <si>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</si>
  <si>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</si>
  <si>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</si>
  <si>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</si>
  <si>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</si>
  <si>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</si>
  <si>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</si>
  <si>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</si>
  <si>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</si>
  <si>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</si>
  <si>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</si>
  <si>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</si>
  <si>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</si>
  <si>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</si>
  <si>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</si>
  <si>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</si>
  <si>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</si>
  <si>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</si>
  <si>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</si>
  <si>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</si>
  <si>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</si>
  <si>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</si>
  <si>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</si>
  <si>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</si>
  <si>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</si>
  <si>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</si>
  <si>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</si>
  <si>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</si>
  <si>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</si>
  <si>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</si>
  <si>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</si>
  <si>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</si>
  <si>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</si>
  <si>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</si>
  <si>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</si>
  <si>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</si>
  <si>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</si>
  <si>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</si>
  <si>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</si>
  <si>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</si>
  <si>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</si>
  <si>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</si>
  <si>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</si>
  <si>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</si>
  <si>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</si>
  <si>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</si>
  <si>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</si>
  <si>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</si>
  <si>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</si>
  <si>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</si>
  <si>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</si>
  <si>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</si>
  <si>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</si>
  <si>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</si>
  <si>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</si>
  <si>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</si>
  <si>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</si>
  <si>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</si>
  <si>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</si>
  <si>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</si>
  <si>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</si>
  <si>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</si>
  <si>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</si>
  <si>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</si>
  <si>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</si>
  <si>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</si>
  <si>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</si>
  <si>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</si>
  <si>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</si>
  <si>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</si>
  <si>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</si>
  <si>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</si>
  <si>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</si>
  <si>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</si>
  <si>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</si>
  <si>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</si>
  <si>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</si>
  <si>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</si>
  <si>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</si>
  <si>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</si>
  <si>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</si>
  <si>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</si>
  <si>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</si>
  <si>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</si>
  <si>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</si>
  <si>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</si>
  <si>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</si>
  <si>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</si>
  <si>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</si>
  <si>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</si>
  <si>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</si>
  <si>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</si>
  <si>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</si>
  <si>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</si>
  <si>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</si>
  <si>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</si>
  <si>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</si>
  <si>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</si>
  <si>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</si>
  <si>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</si>
  <si>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</si>
  <si>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</si>
  <si>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</si>
  <si>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</si>
  <si>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</si>
  <si>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</si>
  <si>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</si>
  <si>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</si>
  <si>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</si>
  <si>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</si>
  <si>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</si>
  <si>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</si>
  <si>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</si>
  <si>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</si>
  <si>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</si>
  <si>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</si>
  <si>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</si>
  <si>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</si>
  <si>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</si>
  <si>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</si>
  <si>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</si>
  <si>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</si>
  <si>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</si>
  <si>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</si>
  <si>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</si>
  <si>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</si>
  <si>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</si>
  <si>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</si>
  <si>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</si>
  <si>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</si>
  <si>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</si>
  <si>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</si>
  <si>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</si>
  <si>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</si>
  <si>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</si>
  <si>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</si>
  <si>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</si>
  <si>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</si>
  <si>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</si>
  <si>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</si>
  <si>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</si>
  <si>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</si>
  <si>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</si>
  <si>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</si>
  <si>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</si>
  <si>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</si>
  <si>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</si>
  <si>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</si>
  <si>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</si>
  <si>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</si>
  <si>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</si>
  <si>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</si>
  <si>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</si>
  <si>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</si>
  <si>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</si>
  <si>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</si>
  <si>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</si>
  <si>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</si>
  <si>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</si>
  <si>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</si>
  <si>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</si>
  <si>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</si>
  <si>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</si>
  <si>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</si>
  <si>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</si>
  <si>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</si>
  <si>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</si>
  <si>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</si>
  <si>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</si>
  <si>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</si>
  <si>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</si>
  <si>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</si>
  <si>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</si>
  <si>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</si>
  <si>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</si>
  <si>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</si>
  <si>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</si>
  <si>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</si>
  <si>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</si>
  <si>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</si>
  <si>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</si>
  <si>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</si>
  <si>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</si>
  <si>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</si>
  <si>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</si>
  <si>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</si>
  <si>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</si>
  <si>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</si>
  <si>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</si>
  <si>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</si>
  <si>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</si>
  <si>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</si>
  <si>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</si>
  <si>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</si>
  <si>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</si>
  <si>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</si>
  <si>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</si>
  <si>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</si>
  <si>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</si>
  <si>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</si>
  <si>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</si>
  <si>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</si>
  <si>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</si>
  <si>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</si>
  <si>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</si>
  <si>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</si>
  <si>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</si>
  <si>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</si>
  <si>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</si>
  <si>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</si>
  <si>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</si>
  <si>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</si>
  <si>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</si>
  <si>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</si>
  <si>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</si>
  <si>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</si>
  <si>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</si>
  <si>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</si>
  <si>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</si>
  <si>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</si>
  <si>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</si>
  <si>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</si>
  <si>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</si>
  <si>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</si>
  <si>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</si>
  <si>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</si>
  <si>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</si>
  <si>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</si>
  <si>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</si>
  <si>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</si>
  <si>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</si>
  <si>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</si>
  <si>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</si>
  <si>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</si>
  <si>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</si>
  <si>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</si>
  <si>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</si>
  <si>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</si>
  <si>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</si>
  <si>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</si>
  <si>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</si>
  <si>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</si>
  <si>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</si>
  <si>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</si>
  <si>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</si>
  <si>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</si>
  <si>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</si>
  <si>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</si>
  <si>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</si>
  <si>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</si>
  <si>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</si>
  <si>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</si>
  <si>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</si>
  <si>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</si>
  <si>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</si>
  <si>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</si>
  <si>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</si>
  <si>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</si>
  <si>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</si>
  <si>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</si>
  <si>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</si>
  <si>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</si>
  <si>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</si>
  <si>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</si>
  <si>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</si>
  <si>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</si>
  <si>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</si>
  <si>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</si>
  <si>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</si>
  <si>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</si>
  <si>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</si>
  <si>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</si>
  <si>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</si>
  <si>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</si>
  <si>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</si>
  <si>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</si>
  <si>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</si>
  <si>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</si>
  <si>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</si>
  <si>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</si>
  <si>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</si>
  <si>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</si>
  <si>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</si>
  <si>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</si>
  <si>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</si>
  <si>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</si>
  <si>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</si>
  <si>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</si>
  <si>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</si>
  <si>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</si>
  <si>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</si>
  <si>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</si>
  <si>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</si>
  <si>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</si>
  <si>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</si>
  <si>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</si>
  <si>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</si>
  <si>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</si>
  <si>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</si>
  <si>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</si>
  <si>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</si>
  <si>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</si>
  <si>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</si>
  <si>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</si>
  <si>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</si>
  <si>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</si>
  <si>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</si>
  <si>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</si>
  <si>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</si>
  <si>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</si>
  <si>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</si>
  <si>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</si>
  <si>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</si>
  <si>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</si>
  <si>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</si>
  <si>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</si>
  <si>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</si>
  <si>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</si>
  <si>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</si>
  <si>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</si>
  <si>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</si>
  <si>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</si>
  <si>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</si>
  <si>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</si>
  <si>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</si>
  <si>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</si>
  <si>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</si>
  <si>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</si>
  <si>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</si>
  <si>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</si>
  <si>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</si>
  <si>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</si>
  <si>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</si>
  <si>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</si>
  <si>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</si>
  <si>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</si>
  <si>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</si>
  <si>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</si>
  <si>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</si>
  <si>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</si>
  <si>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</si>
  <si>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</si>
  <si>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</si>
  <si>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</si>
  <si>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</si>
  <si>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</si>
  <si>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</si>
  <si>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</si>
  <si>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</si>
  <si>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</si>
  <si>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</si>
  <si>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</si>
  <si>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</si>
  <si>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</si>
  <si>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</si>
  <si>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</si>
  <si>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</si>
  <si>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</si>
  <si>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</si>
  <si>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</si>
  <si>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</si>
  <si>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</si>
  <si>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</si>
  <si>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</si>
  <si>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</si>
  <si>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</si>
  <si>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</si>
  <si>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</si>
  <si>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</si>
  <si>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</si>
  <si>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</si>
  <si>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</si>
  <si>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</si>
  <si>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</si>
  <si>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</si>
  <si>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</si>
  <si>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</si>
  <si>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</si>
  <si>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</si>
  <si>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</si>
  <si>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</si>
  <si>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</si>
  <si>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</si>
  <si>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</si>
  <si>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</si>
  <si>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</si>
  <si>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</si>
  <si>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</si>
  <si>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</si>
  <si>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</si>
  <si>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</si>
  <si>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</si>
  <si>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</si>
  <si>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</si>
  <si>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</si>
  <si>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</si>
  <si>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</si>
  <si>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</si>
  <si>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</si>
  <si>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</si>
  <si>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</si>
  <si>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</si>
  <si>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</si>
  <si>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</si>
  <si>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</si>
  <si>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</si>
  <si>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</si>
  <si>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</si>
  <si>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</si>
  <si>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</si>
  <si>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</si>
  <si>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</si>
  <si>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</si>
  <si>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</si>
  <si>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</si>
  <si>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</si>
  <si>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</si>
  <si>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</si>
  <si>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</si>
  <si>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</si>
  <si>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</si>
  <si>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</si>
  <si>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</si>
  <si>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</si>
  <si>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</si>
  <si>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</si>
  <si>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</si>
  <si>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</si>
  <si>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</si>
  <si>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</si>
  <si>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</si>
  <si>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</si>
  <si>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</si>
  <si>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</si>
  <si>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</si>
  <si>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</si>
  <si>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</si>
  <si>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</si>
  <si>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</si>
  <si>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</si>
  <si>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</si>
  <si>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</si>
  <si>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</si>
  <si>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</si>
  <si>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</si>
  <si>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</si>
  <si>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</si>
  <si>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</si>
  <si>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</si>
  <si>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</si>
  <si>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</si>
  <si>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</si>
  <si>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</si>
  <si>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</si>
  <si>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</si>
  <si>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</si>
  <si>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</si>
  <si>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</si>
  <si>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</si>
  <si>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</si>
  <si>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</si>
  <si>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</si>
  <si>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</si>
  <si>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</si>
  <si>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</si>
  <si>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</si>
  <si>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</si>
  <si>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</si>
  <si>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</si>
  <si>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</si>
  <si>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</si>
  <si>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</si>
  <si>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</si>
  <si>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</si>
  <si>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</si>
  <si>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</si>
  <si>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</si>
  <si>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</si>
  <si>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</si>
  <si>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</si>
  <si>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</si>
  <si>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</si>
  <si>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</si>
  <si>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</si>
  <si>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</si>
  <si>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</si>
  <si>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</si>
  <si>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</si>
  <si>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</si>
  <si>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</si>
  <si>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</si>
  <si>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</si>
  <si>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</si>
  <si>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</si>
  <si>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</si>
  <si>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</si>
  <si>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</si>
  <si>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</si>
  <si>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</si>
  <si>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</si>
  <si>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</si>
  <si>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</si>
  <si>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</si>
  <si>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</si>
  <si>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</si>
  <si>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</si>
  <si>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</si>
  <si>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</si>
  <si>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</si>
  <si>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</si>
  <si>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</si>
  <si>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</si>
  <si>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</si>
  <si>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</si>
  <si>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</si>
  <si>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</si>
  <si>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</si>
  <si>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</si>
  <si>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</si>
  <si>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</si>
  <si>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</si>
  <si>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</si>
  <si>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</si>
  <si>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</si>
  <si>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</si>
  <si>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</si>
  <si>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</si>
  <si>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</si>
  <si>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</si>
  <si>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</si>
  <si>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</si>
  <si>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</si>
  <si>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</si>
  <si>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</si>
  <si>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</si>
  <si>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</si>
  <si>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</si>
  <si>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</si>
  <si>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</si>
  <si>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</si>
  <si>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</si>
  <si>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</si>
  <si>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</si>
  <si>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</si>
  <si>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</si>
  <si>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</si>
  <si>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</si>
  <si>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</si>
  <si>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</si>
  <si>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</si>
  <si>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</si>
  <si>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</si>
  <si>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</si>
  <si>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</si>
  <si>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</si>
  <si>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</si>
  <si>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</si>
  <si>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</si>
  <si>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</si>
  <si>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</si>
  <si>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</si>
  <si>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</si>
  <si>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</si>
  <si>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</si>
  <si>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</si>
  <si>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</si>
  <si>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</si>
  <si>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</si>
  <si>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</si>
  <si>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</si>
  <si>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</si>
  <si>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</si>
  <si>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</si>
  <si>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</si>
  <si>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</si>
  <si>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</si>
  <si>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</si>
  <si>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</si>
  <si>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</si>
  <si>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</si>
  <si>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</si>
  <si>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</si>
  <si>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</si>
  <si>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</si>
  <si>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</si>
  <si>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</si>
  <si>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</si>
  <si>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</si>
  <si>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</si>
  <si>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</si>
  <si>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</si>
  <si>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</si>
  <si>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</si>
  <si>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</si>
  <si>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</si>
  <si>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</si>
  <si>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</si>
  <si>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</si>
  <si>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</si>
  <si>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</si>
  <si>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</si>
  <si>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</si>
  <si>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</si>
  <si>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</si>
  <si>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</si>
  <si>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</si>
  <si>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</si>
  <si>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</si>
  <si>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</si>
  <si>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</si>
  <si>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</si>
  <si>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</si>
  <si>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</si>
  <si>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</si>
  <si>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</si>
  <si>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</si>
  <si>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</si>
  <si>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</si>
  <si>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</si>
  <si>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</si>
  <si>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</si>
  <si>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</si>
  <si>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</si>
  <si>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</si>
  <si>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</si>
  <si>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</si>
  <si>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</si>
  <si>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</si>
  <si>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</si>
  <si>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</si>
  <si>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</si>
  <si>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</si>
  <si>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</si>
  <si>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</si>
  <si>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</si>
  <si>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</si>
  <si>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</si>
  <si>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</si>
  <si>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</si>
  <si>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</si>
  <si>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</si>
  <si>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</si>
  <si>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</si>
  <si>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</si>
  <si>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</si>
  <si>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</si>
  <si>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</si>
  <si>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</si>
  <si>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</si>
  <si>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</si>
  <si>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</si>
  <si>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</si>
  <si>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</si>
  <si>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</si>
  <si>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</si>
  <si>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</si>
  <si>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</si>
  <si>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</si>
  <si>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</si>
  <si>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</si>
  <si>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</si>
  <si>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</si>
  <si>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</si>
  <si>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</si>
  <si>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</si>
  <si>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</si>
  <si>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</si>
  <si>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</si>
  <si>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</si>
  <si>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</si>
  <si>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</si>
  <si>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</si>
  <si>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</si>
  <si>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</si>
  <si>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</si>
  <si>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</si>
  <si>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</si>
  <si>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</si>
  <si>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</si>
  <si>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</si>
  <si>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</si>
  <si>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</si>
  <si>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</si>
  <si>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</si>
  <si>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</si>
  <si>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</si>
  <si>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</si>
  <si>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</si>
  <si>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</si>
  <si>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</si>
  <si>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</si>
  <si>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</si>
  <si>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</si>
  <si>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</si>
  <si>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</si>
  <si>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</si>
  <si>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</si>
  <si>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</si>
  <si>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</si>
  <si>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</si>
  <si>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</si>
  <si>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</si>
  <si>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</si>
  <si>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</si>
  <si>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</si>
  <si>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</si>
  <si>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</si>
  <si>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</si>
  <si>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</si>
  <si>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</si>
  <si>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</si>
  <si>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</si>
  <si>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</si>
  <si>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</si>
  <si>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</si>
  <si>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</si>
  <si>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</si>
  <si>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</si>
  <si>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</si>
  <si>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</si>
  <si>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</si>
  <si>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</si>
  <si>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</si>
  <si>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</si>
  <si>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</si>
  <si>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</si>
  <si>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</si>
  <si>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</si>
  <si>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</si>
  <si>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</si>
  <si>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</si>
  <si>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</si>
  <si>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</si>
  <si>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</si>
  <si>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</si>
  <si>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</si>
  <si>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</si>
  <si>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</si>
  <si>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</si>
  <si>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</si>
  <si>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</si>
  <si>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</si>
  <si>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</si>
  <si>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</si>
  <si>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</si>
  <si>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</si>
  <si>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</si>
  <si>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</si>
  <si>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</si>
  <si>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</si>
  <si>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</si>
  <si>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</si>
  <si>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</si>
  <si>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</si>
  <si>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</si>
  <si>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</si>
  <si>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</si>
  <si>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</si>
  <si>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</si>
  <si>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</si>
  <si>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</si>
  <si>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</si>
  <si>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</si>
  <si>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</si>
  <si>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</si>
  <si>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</si>
  <si>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</si>
  <si>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</si>
  <si>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</si>
  <si>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</si>
  <si>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</si>
  <si>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</si>
  <si>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</si>
  <si>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</si>
  <si>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</si>
  <si>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</si>
  <si>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</si>
  <si>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</si>
  <si>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</si>
  <si>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</si>
  <si>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</si>
  <si>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</si>
  <si>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</si>
  <si>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</si>
  <si>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</si>
  <si>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</si>
  <si>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</si>
  <si>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</si>
  <si>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</si>
  <si>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</si>
  <si>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</si>
  <si>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</si>
  <si>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</si>
  <si>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</si>
  <si>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</si>
  <si>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</si>
  <si>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</si>
  <si>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</si>
  <si>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</si>
  <si>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</si>
  <si>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</si>
  <si>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</si>
  <si>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</si>
  <si>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</si>
  <si>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</si>
  <si>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</si>
  <si>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</si>
  <si>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</si>
  <si>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</si>
  <si>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</si>
  <si>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</si>
  <si>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</si>
  <si>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</si>
  <si>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</si>
  <si>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</si>
  <si>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</si>
  <si>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</si>
  <si>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</si>
  <si>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</si>
  <si>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</si>
  <si>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</si>
  <si>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</si>
  <si>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</si>
  <si>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</si>
  <si>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</si>
  <si>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</si>
  <si>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</si>
  <si>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</si>
  <si>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</si>
  <si>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</si>
  <si>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</si>
  <si>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</si>
  <si>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</si>
  <si>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</si>
  <si>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</si>
  <si>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</si>
  <si>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</si>
  <si>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</si>
  <si>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</si>
  <si>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</si>
  <si>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</si>
  <si>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</si>
  <si>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</si>
  <si>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</si>
  <si>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</si>
  <si>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</si>
  <si>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</si>
  <si>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</si>
  <si>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</si>
  <si>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</si>
  <si>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</si>
  <si>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</si>
  <si>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</si>
  <si>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</si>
  <si>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</si>
  <si>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</si>
  <si>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</si>
  <si>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</si>
  <si>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</si>
  <si>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</si>
  <si>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</si>
  <si>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</si>
  <si>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</si>
  <si>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</si>
  <si>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</si>
  <si>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</si>
  <si>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</si>
  <si>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</si>
  <si>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</si>
  <si>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</si>
  <si>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</si>
  <si>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</si>
  <si>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</si>
  <si>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</si>
  <si>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</si>
  <si>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</si>
  <si>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</si>
  <si>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</si>
  <si>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</si>
  <si>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</si>
  <si>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</si>
  <si>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</si>
  <si>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</si>
  <si>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</si>
  <si>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</si>
  <si>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</si>
  <si>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</si>
  <si>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</si>
  <si>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</si>
  <si>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</si>
  <si>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</si>
  <si>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</si>
  <si>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</si>
  <si>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</si>
  <si>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</si>
  <si>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</si>
  <si>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</si>
  <si>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</si>
  <si>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</si>
  <si>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</si>
  <si>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</si>
  <si>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</si>
  <si>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</si>
  <si>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</si>
  <si>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</si>
  <si>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</si>
  <si>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</si>
  <si>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</si>
  <si>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</si>
  <si>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</si>
  <si>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</si>
  <si>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</si>
  <si>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</si>
  <si>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</si>
  <si>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</si>
  <si>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</si>
  <si>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</si>
  <si>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</si>
  <si>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</si>
  <si>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</si>
  <si>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</si>
  <si>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</si>
  <si>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</si>
  <si>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</si>
  <si>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</si>
  <si>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</si>
  <si>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</si>
  <si>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</si>
  <si>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</si>
  <si>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</si>
  <si>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</si>
  <si>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</si>
  <si>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</si>
  <si>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</si>
  <si>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</si>
  <si>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</si>
  <si>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</si>
  <si>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</si>
  <si>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</si>
  <si>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</si>
  <si>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</si>
  <si>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</si>
  <si>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</si>
  <si>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</si>
  <si>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</si>
  <si>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</si>
  <si>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</si>
  <si>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</si>
  <si>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</si>
  <si>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</si>
  <si>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</si>
  <si>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</si>
  <si>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</si>
  <si>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</si>
  <si>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</si>
  <si>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</si>
  <si>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</si>
  <si>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</si>
  <si>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</si>
  <si>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</si>
  <si>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</si>
  <si>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</si>
  <si>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</si>
  <si>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</si>
  <si>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</si>
  <si>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</si>
  <si>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</si>
  <si>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</si>
  <si>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</si>
  <si>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</si>
  <si>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</si>
  <si>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</si>
  <si>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</si>
  <si>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</si>
  <si>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</si>
  <si>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</si>
  <si>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</si>
  <si>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</si>
  <si>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</si>
  <si>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</si>
  <si>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</si>
  <si>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</si>
  <si>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</si>
  <si>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</si>
  <si>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</si>
  <si>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</si>
  <si>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</si>
  <si>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</si>
  <si>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</si>
  <si>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</si>
  <si>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</si>
  <si>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</si>
  <si>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</si>
  <si>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</si>
  <si>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</si>
  <si>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</si>
  <si>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</si>
  <si>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</si>
  <si>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</si>
  <si>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</si>
  <si>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</si>
  <si>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</si>
  <si>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</si>
  <si>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</si>
  <si>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</si>
  <si>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</si>
  <si>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</si>
  <si>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</si>
  <si>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</si>
  <si>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</si>
  <si>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</si>
  <si>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</si>
  <si>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</si>
  <si>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</si>
  <si>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</si>
  <si>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</si>
  <si>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</si>
  <si>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</si>
  <si>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</si>
  <si>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</si>
  <si>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</si>
  <si>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</si>
  <si>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</si>
  <si>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</si>
  <si>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</si>
  <si>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</si>
  <si>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</si>
  <si>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</si>
  <si>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</si>
  <si>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</si>
  <si>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</si>
  <si>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</si>
  <si>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</si>
  <si>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</si>
  <si>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</si>
  <si>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</si>
  <si>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</si>
  <si>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</si>
  <si>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</si>
  <si>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</si>
  <si>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</si>
  <si>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</si>
  <si>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</si>
  <si>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</si>
  <si>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</si>
  <si>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</si>
  <si>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</si>
  <si>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</si>
  <si>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</si>
  <si>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</si>
  <si>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</si>
  <si>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</si>
  <si>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</si>
  <si>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</si>
  <si>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</si>
  <si>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</si>
  <si>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</si>
  <si>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</si>
  <si>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</si>
  <si>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</si>
  <si>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</si>
  <si>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</si>
  <si>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</si>
  <si>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</si>
  <si>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</si>
  <si>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</si>
  <si>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</si>
  <si>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</si>
  <si>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</si>
  <si>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</si>
  <si>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</si>
  <si>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</si>
  <si>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</si>
  <si>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</si>
  <si>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</si>
  <si>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</si>
  <si>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</si>
  <si>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</si>
  <si>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</si>
  <si>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</si>
  <si>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</si>
  <si>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</si>
  <si>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</si>
  <si>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</si>
  <si>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</si>
  <si>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</si>
  <si>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</si>
  <si>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</si>
  <si>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</si>
  <si>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</si>
  <si>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</si>
  <si>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</si>
  <si>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</si>
  <si>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</si>
  <si>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</si>
  <si>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</si>
  <si>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</si>
  <si>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</si>
  <si>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</si>
  <si>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</si>
  <si>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</si>
  <si>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</si>
  <si>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</si>
  <si>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</si>
  <si>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</si>
  <si>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</si>
  <si>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</si>
  <si>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</si>
  <si>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</si>
  <si>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</si>
  <si>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</si>
  <si>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</si>
  <si>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</si>
  <si>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</si>
  <si>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</si>
  <si>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</si>
  <si>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</si>
  <si>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</si>
  <si>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</si>
  <si>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</si>
  <si>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</si>
  <si>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</si>
  <si>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</si>
  <si>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</si>
  <si>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</si>
  <si>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</si>
  <si>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</si>
  <si>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</si>
  <si>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</si>
  <si>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</si>
  <si>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</si>
  <si>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</si>
  <si>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</si>
  <si>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</si>
  <si>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</si>
  <si>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</si>
  <si>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</si>
  <si>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</si>
  <si>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</si>
  <si>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</si>
  <si>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</si>
  <si>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</si>
  <si>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</si>
  <si>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</si>
  <si>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</si>
  <si>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</si>
  <si>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</si>
  <si>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</si>
  <si>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</si>
  <si>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</si>
  <si>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</si>
  <si>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</si>
  <si>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</si>
  <si>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</si>
  <si>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</si>
  <si>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</si>
  <si>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</si>
  <si>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</si>
  <si>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</si>
  <si>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</si>
  <si>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</si>
  <si>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</si>
  <si>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</si>
  <si>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</si>
  <si>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</si>
  <si>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</si>
  <si>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</si>
  <si>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</si>
  <si>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</si>
  <si>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</si>
  <si>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</si>
  <si>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</si>
  <si>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</si>
  <si>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</si>
  <si>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</si>
  <si>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</si>
  <si>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</si>
  <si>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</si>
  <si>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</si>
  <si>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</si>
  <si>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</si>
  <si>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</si>
  <si>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</si>
  <si>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</si>
  <si>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</si>
  <si>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</si>
  <si>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</si>
  <si>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</si>
  <si>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</si>
  <si>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</si>
  <si>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</si>
  <si>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</si>
  <si>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</si>
  <si>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</si>
  <si>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</si>
  <si>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</si>
  <si>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</si>
  <si>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</si>
  <si>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</si>
  <si>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</si>
  <si>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</si>
  <si>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</si>
  <si>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</si>
  <si>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</si>
  <si>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</si>
  <si>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</si>
  <si>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</si>
  <si>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</si>
  <si>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</si>
  <si>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</si>
  <si>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</si>
  <si>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</si>
  <si>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</si>
  <si>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</si>
  <si>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</si>
  <si>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</si>
  <si>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</si>
  <si>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</si>
  <si>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</si>
  <si>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</si>
  <si>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</si>
  <si>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</si>
  <si>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</si>
  <si>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</si>
  <si>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</si>
  <si>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</si>
  <si>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</si>
  <si>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</si>
  <si>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</si>
  <si>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</si>
  <si>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</si>
  <si>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</si>
  <si>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</si>
  <si>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</si>
  <si>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</si>
  <si>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</si>
  <si>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</si>
  <si>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</si>
  <si>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</si>
  <si>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</si>
  <si>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</si>
  <si>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</si>
  <si>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</si>
  <si>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</si>
  <si>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</si>
  <si>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</si>
  <si>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</si>
  <si>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</si>
  <si>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</si>
  <si>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</si>
  <si>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</si>
  <si>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</si>
  <si>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</si>
  <si>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</si>
  <si>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</si>
  <si>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</si>
  <si>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</si>
  <si>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</si>
  <si>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</si>
  <si>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</si>
  <si>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</si>
  <si>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</si>
  <si>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</si>
  <si>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</si>
  <si>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</si>
  <si>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</si>
  <si>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</si>
  <si>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</si>
  <si>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</si>
  <si>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</si>
  <si>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</si>
  <si>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</si>
  <si>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</si>
  <si>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</si>
  <si>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</si>
  <si>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</si>
  <si>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</si>
  <si>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</si>
  <si>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</si>
  <si>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</si>
  <si>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</si>
  <si>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</si>
  <si>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</si>
  <si>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</si>
  <si>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</si>
  <si>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</si>
  <si>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</si>
  <si>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</si>
  <si>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</si>
  <si>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</si>
  <si>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</si>
  <si>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</si>
  <si>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</si>
  <si>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</si>
  <si>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</si>
  <si>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</si>
  <si>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</si>
  <si>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</si>
  <si>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</si>
  <si>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</si>
  <si>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</si>
  <si>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</si>
  <si>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</si>
  <si>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</si>
  <si>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</si>
  <si>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</si>
  <si>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</si>
  <si>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</si>
  <si>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</si>
  <si>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</si>
  <si>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</si>
  <si>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</si>
  <si>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</si>
  <si>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</si>
  <si>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</si>
  <si>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</si>
  <si>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</si>
  <si>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</si>
  <si>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</si>
  <si>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</si>
  <si>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</si>
  <si>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</si>
  <si>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</si>
  <si>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</si>
  <si>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</si>
  <si>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</si>
  <si>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</si>
  <si>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</si>
  <si>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</si>
  <si>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</si>
  <si>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</si>
  <si>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</si>
  <si>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</si>
  <si>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</si>
  <si>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</si>
  <si>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</si>
  <si>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</si>
  <si>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</si>
  <si>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</si>
  <si>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</si>
  <si>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</si>
  <si>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</si>
  <si>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</si>
  <si>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</si>
  <si>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</si>
  <si>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</si>
  <si>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</si>
  <si>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</si>
  <si>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</si>
  <si>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</si>
  <si>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</si>
  <si>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</si>
  <si>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</si>
  <si>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</si>
  <si>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</si>
  <si>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</si>
  <si>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</si>
  <si>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</si>
  <si>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</si>
  <si>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</si>
  <si>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</si>
  <si>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</si>
  <si>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</si>
  <si>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</si>
  <si>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</si>
  <si>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</si>
  <si>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</si>
  <si>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</si>
  <si>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</si>
  <si>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</si>
  <si>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</si>
  <si>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</si>
  <si>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</si>
  <si>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</si>
  <si>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</si>
  <si>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</si>
  <si>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</si>
  <si>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</si>
  <si>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</si>
  <si>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</si>
  <si>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</si>
  <si>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</si>
  <si>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</si>
  <si>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</si>
  <si>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</si>
  <si>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</si>
  <si>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</si>
  <si>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</si>
  <si>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</si>
  <si>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</si>
  <si>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</si>
  <si>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</si>
  <si>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</si>
  <si>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</si>
  <si>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</si>
  <si>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</si>
  <si>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</si>
  <si>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</si>
  <si>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</si>
  <si>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</si>
  <si>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</si>
  <si>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</si>
  <si>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</si>
  <si>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</si>
  <si>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</si>
  <si>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</si>
  <si>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</si>
  <si>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</si>
  <si>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</si>
  <si>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</si>
  <si>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</si>
  <si>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</si>
  <si>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</si>
  <si>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</si>
  <si>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</si>
  <si>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</si>
  <si>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</si>
  <si>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</si>
  <si>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</si>
  <si>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</si>
  <si>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</si>
  <si>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</si>
  <si>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</si>
  <si>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</si>
  <si>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</si>
  <si>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</si>
  <si>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</si>
  <si>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</si>
  <si>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</si>
  <si>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</si>
  <si>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</si>
  <si>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</si>
  <si>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</si>
  <si>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</si>
  <si>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</si>
  <si>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</si>
  <si>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</si>
  <si>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</si>
  <si>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</si>
  <si>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</si>
  <si>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</si>
  <si>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</si>
  <si>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</si>
  <si>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</si>
  <si>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</si>
  <si>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</si>
  <si>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</si>
  <si>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</si>
  <si>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</si>
  <si>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</si>
  <si>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</si>
  <si>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</si>
  <si>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</si>
  <si>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</si>
  <si>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</si>
  <si>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</si>
  <si>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</si>
  <si>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</si>
  <si>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</si>
  <si>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</si>
  <si>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</si>
  <si>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</si>
  <si>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</si>
  <si>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</si>
  <si>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</si>
  <si>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</si>
  <si>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</si>
  <si>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</si>
  <si>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</si>
  <si>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</si>
  <si>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</si>
  <si>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</si>
  <si>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</si>
  <si>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</si>
  <si>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</si>
  <si>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</si>
  <si>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</si>
  <si>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</si>
  <si>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</si>
  <si>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</si>
  <si>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</si>
  <si>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</si>
  <si>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</si>
  <si>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</si>
  <si>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</si>
  <si>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</si>
  <si>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</si>
  <si>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</si>
  <si>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</si>
  <si>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</si>
  <si>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</si>
  <si>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</si>
  <si>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</si>
  <si>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</si>
  <si>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</si>
  <si>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</si>
  <si>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</si>
  <si>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</si>
  <si>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</si>
  <si>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</si>
  <si>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</si>
  <si>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</si>
  <si>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</si>
  <si>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</si>
  <si>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</si>
  <si>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</si>
  <si>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</si>
  <si>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</si>
  <si>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</si>
  <si>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</si>
  <si>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</si>
  <si>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</si>
  <si>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</si>
  <si>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</si>
  <si>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</si>
  <si>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</si>
  <si>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</si>
  <si>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</si>
  <si>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</si>
  <si>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</si>
  <si>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</si>
  <si>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</si>
  <si>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</si>
  <si>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</si>
  <si>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</si>
  <si>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</si>
  <si>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</si>
  <si>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</si>
  <si>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</si>
  <si>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</si>
  <si>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</si>
  <si>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</si>
  <si>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</si>
  <si>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</si>
  <si>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</si>
  <si>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</si>
  <si>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</si>
  <si>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</si>
  <si>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</si>
  <si>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</si>
  <si>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</si>
  <si>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</si>
  <si>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</si>
  <si>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</si>
  <si>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</si>
  <si>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</si>
  <si>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</si>
  <si>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</si>
  <si>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</si>
  <si>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</si>
  <si>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</si>
  <si>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</si>
  <si>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</si>
  <si>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</si>
  <si>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</si>
  <si>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</si>
  <si>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</si>
  <si>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</si>
  <si>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</si>
  <si>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</si>
  <si>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</si>
  <si>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</si>
  <si>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</si>
  <si>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</si>
  <si>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</si>
  <si>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</si>
  <si>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</si>
  <si>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</si>
  <si>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</si>
  <si>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</si>
  <si>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</si>
  <si>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</si>
  <si>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</si>
  <si>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</si>
  <si>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</si>
  <si>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</si>
  <si>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</si>
  <si>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</si>
  <si>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</si>
  <si>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</si>
  <si>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</si>
  <si>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</si>
  <si>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</si>
  <si>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</si>
  <si>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</si>
  <si>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</si>
  <si>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</si>
  <si>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</si>
  <si>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</si>
  <si>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</si>
  <si>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</si>
  <si>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</si>
  <si>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</si>
  <si>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</si>
  <si>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</si>
  <si>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</si>
  <si>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</si>
  <si>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</si>
  <si>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</si>
  <si>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</si>
  <si>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</si>
  <si>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</si>
  <si>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</si>
  <si>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</si>
  <si>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</si>
  <si>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</si>
  <si>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</si>
  <si>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</si>
  <si>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</si>
  <si>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</si>
  <si>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</si>
  <si>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</si>
  <si>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</si>
  <si>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</si>
  <si>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</si>
  <si>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</si>
  <si>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</si>
  <si>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</si>
  <si>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</si>
  <si>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</si>
  <si>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</si>
  <si>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</si>
  <si>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</si>
  <si>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</si>
  <si>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</si>
  <si>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</si>
  <si>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</si>
  <si>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</si>
  <si>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</si>
  <si>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</si>
  <si>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</si>
  <si>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</si>
  <si>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</si>
  <si>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</si>
  <si>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</si>
  <si>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</si>
  <si>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</si>
  <si>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</si>
  <si>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</si>
  <si>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</si>
  <si>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</si>
  <si>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</si>
  <si>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</si>
  <si>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</si>
  <si>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</si>
  <si>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</si>
  <si>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</si>
  <si>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</si>
  <si>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</si>
  <si>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</si>
  <si>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</si>
  <si>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</si>
  <si>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</si>
  <si>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</si>
  <si>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</si>
  <si>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</si>
  <si>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</si>
  <si>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</si>
  <si>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</si>
  <si>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</si>
  <si>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</si>
  <si>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</si>
  <si>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</si>
  <si>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</si>
  <si>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</si>
  <si>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</si>
  <si>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</si>
  <si>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</si>
  <si>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</si>
  <si>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</si>
  <si>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</si>
  <si>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</si>
  <si>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</si>
  <si>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</si>
  <si>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</si>
  <si>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</si>
  <si>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</si>
  <si>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</si>
  <si>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</si>
  <si>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</si>
  <si>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</si>
  <si>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</si>
  <si>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</si>
  <si>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</si>
  <si>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</si>
  <si>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</si>
  <si>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</si>
  <si>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</si>
  <si>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</si>
  <si>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</si>
  <si>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</si>
  <si>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</si>
  <si>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</si>
  <si>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</si>
  <si>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</si>
  <si>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</si>
  <si>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</si>
  <si>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</si>
  <si>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</si>
  <si>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</si>
  <si>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</si>
  <si>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</si>
  <si>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</si>
  <si>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</si>
  <si>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</si>
  <si>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</si>
  <si>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</si>
  <si>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</si>
  <si>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</si>
  <si>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</si>
  <si>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</si>
  <si>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</si>
  <si>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</si>
  <si>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</si>
  <si>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</si>
  <si>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</si>
  <si>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</si>
  <si>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</si>
  <si>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</si>
  <si>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</si>
  <si>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</si>
  <si>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</si>
  <si>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</si>
  <si>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</si>
  <si>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</si>
  <si>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</si>
  <si>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</si>
  <si>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</si>
  <si>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</si>
  <si>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</si>
  <si>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</si>
  <si>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</si>
  <si>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</si>
  <si>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</si>
  <si>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</si>
  <si>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</si>
  <si>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</si>
  <si>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</si>
  <si>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</si>
  <si>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</si>
  <si>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</si>
  <si>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</si>
  <si>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</si>
  <si>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</si>
  <si>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</si>
  <si>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</si>
  <si>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</si>
  <si>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</si>
  <si>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</si>
  <si>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</si>
  <si>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</si>
  <si>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</si>
  <si>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</si>
  <si>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</si>
  <si>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</si>
  <si>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</si>
  <si>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</si>
  <si>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</si>
  <si>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</si>
  <si>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</si>
  <si>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</si>
  <si>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</si>
  <si>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</si>
  <si>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</si>
  <si>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</si>
  <si>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</si>
  <si>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</si>
  <si>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</si>
  <si>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</si>
  <si>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</si>
  <si>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</si>
  <si>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</si>
  <si>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</si>
  <si>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</si>
  <si>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</si>
  <si>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</si>
  <si>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</si>
  <si>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</si>
  <si>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</si>
  <si>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</si>
  <si>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</si>
  <si>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</si>
  <si>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</si>
  <si>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</si>
  <si>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</si>
  <si>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</si>
  <si>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</si>
  <si>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</si>
  <si>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</si>
  <si>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</si>
  <si>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</si>
  <si>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</si>
  <si>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</si>
  <si>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</si>
  <si>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</si>
  <si>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</si>
  <si>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</si>
  <si>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</si>
  <si>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</si>
  <si>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</si>
  <si>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</si>
  <si>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</si>
  <si>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</si>
  <si>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</si>
  <si>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</si>
  <si>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</si>
  <si>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</si>
  <si>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</si>
  <si>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</si>
  <si>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</si>
  <si>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</si>
  <si>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</si>
  <si>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</si>
  <si>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</si>
  <si>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</si>
  <si>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</si>
  <si>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</si>
  <si>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</si>
  <si>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</si>
  <si>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</si>
  <si>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</si>
  <si>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</si>
  <si>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</si>
  <si>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</si>
  <si>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</si>
  <si>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</si>
  <si>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</si>
  <si>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</si>
  <si>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</si>
  <si>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</si>
  <si>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</si>
  <si>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</si>
  <si>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</si>
  <si>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</si>
  <si>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</si>
  <si>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</si>
  <si>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</si>
  <si>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</si>
  <si>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</si>
  <si>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</si>
  <si>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</si>
  <si>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</si>
  <si>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</si>
  <si>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</si>
  <si>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</si>
  <si>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</si>
  <si>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</si>
  <si>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</si>
  <si>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</si>
  <si>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</si>
  <si>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</si>
  <si>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</si>
  <si>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</si>
  <si>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</si>
  <si>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</si>
  <si>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</si>
  <si>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</si>
  <si>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</si>
  <si>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</si>
  <si>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</si>
  <si>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</si>
  <si>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</si>
  <si>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</si>
  <si>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</si>
  <si>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</si>
  <si>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</si>
  <si>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</si>
  <si>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</si>
  <si>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</si>
  <si>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</si>
  <si>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</si>
  <si>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</si>
  <si>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</si>
  <si>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</si>
  <si>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</si>
  <si>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</si>
  <si>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</si>
  <si>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</si>
  <si>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</si>
  <si>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</si>
  <si>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</si>
  <si>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</si>
  <si>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</si>
  <si>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</si>
  <si>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</si>
  <si>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</si>
  <si>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</si>
  <si>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</si>
  <si>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</si>
  <si>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</si>
  <si>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</si>
  <si>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</si>
  <si>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</si>
  <si>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</si>
  <si>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</si>
  <si>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</si>
  <si>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</si>
  <si>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</si>
  <si>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</si>
  <si>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</si>
  <si>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</si>
  <si>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</si>
  <si>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</si>
  <si>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</si>
  <si>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</si>
  <si>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</si>
  <si>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</si>
  <si>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</si>
  <si>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</si>
  <si>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</si>
  <si>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</si>
  <si>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</si>
  <si>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</si>
  <si>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</si>
  <si>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</si>
  <si>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</si>
  <si>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</si>
  <si>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</si>
  <si>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</si>
  <si>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</si>
  <si>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</si>
  <si>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</si>
  <si>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</si>
  <si>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</si>
  <si>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</si>
  <si>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</si>
  <si>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</si>
  <si>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</si>
  <si>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</si>
  <si>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</si>
  <si>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</si>
  <si>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</si>
  <si>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</si>
  <si>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</si>
  <si>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</si>
  <si>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</si>
  <si>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</si>
  <si>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</si>
  <si>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</si>
  <si>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</si>
  <si>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</si>
  <si>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</si>
  <si>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</si>
  <si>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</si>
  <si>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</si>
  <si>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</si>
  <si>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</si>
  <si>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</si>
  <si>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</si>
  <si>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</si>
  <si>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</si>
  <si>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</si>
  <si>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</si>
  <si>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</si>
  <si>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</si>
  <si>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</si>
  <si>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</si>
  <si>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</si>
  <si>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</si>
  <si>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</si>
  <si>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</si>
  <si>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</si>
  <si>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</si>
  <si>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</si>
  <si>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</si>
  <si>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</si>
  <si>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</si>
  <si>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</si>
  <si>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</si>
  <si>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</si>
  <si>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</si>
  <si>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</si>
  <si>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</si>
  <si>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</si>
  <si>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</si>
  <si>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</si>
  <si>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</si>
  <si>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</si>
  <si>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</si>
  <si>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</si>
  <si>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</si>
  <si>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</si>
  <si>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</si>
  <si>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</si>
  <si>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</si>
  <si>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</si>
  <si>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</si>
  <si>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</si>
  <si>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</si>
  <si>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</si>
  <si>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</si>
  <si>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</si>
  <si>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</si>
  <si>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</si>
  <si>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</si>
  <si>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</si>
  <si>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</si>
  <si>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</si>
  <si>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</si>
  <si>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</si>
  <si>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</si>
  <si>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</si>
  <si>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</si>
  <si>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</si>
  <si>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</si>
  <si>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</si>
  <si>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</si>
  <si>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</si>
  <si>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</si>
  <si>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</si>
  <si>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</si>
  <si>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</si>
  <si>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</si>
  <si>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</si>
  <si>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</si>
  <si>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</si>
  <si>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</si>
  <si>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</si>
  <si>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</si>
  <si>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</si>
  <si>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</si>
  <si>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</si>
  <si>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</si>
  <si>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</si>
  <si>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</si>
  <si>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</si>
  <si>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</si>
  <si>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</si>
  <si>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</si>
  <si>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</si>
  <si>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</si>
  <si>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</si>
  <si>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</si>
  <si>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</si>
  <si>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</si>
  <si>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</si>
  <si>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</si>
  <si>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</si>
  <si>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</si>
  <si>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</si>
  <si>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</si>
  <si>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</si>
  <si>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</si>
  <si>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</si>
  <si>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</si>
  <si>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</si>
  <si>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</si>
  <si>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</si>
  <si>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</si>
  <si>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</si>
  <si>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</si>
  <si>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</si>
  <si>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</si>
  <si>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</si>
  <si>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</si>
  <si>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</si>
  <si>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</si>
  <si>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</si>
  <si>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</si>
  <si>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</si>
  <si>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</si>
  <si>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</si>
  <si>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</si>
  <si>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</si>
  <si>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</si>
  <si>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</si>
  <si>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</si>
  <si>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</si>
  <si>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</si>
  <si>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</si>
  <si>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</si>
  <si>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</si>
  <si>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</si>
  <si>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</si>
  <si>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</si>
  <si>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</si>
  <si>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</si>
  <si>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</si>
  <si>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</si>
  <si>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</si>
  <si>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</si>
  <si>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</si>
  <si>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</si>
  <si>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</si>
  <si>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</si>
  <si>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</si>
  <si>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</si>
  <si>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</si>
  <si>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</si>
  <si>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</si>
  <si>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</si>
  <si>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</si>
  <si>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</si>
  <si>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</si>
  <si>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</si>
  <si>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</si>
  <si>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</si>
  <si>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</si>
  <si>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</si>
  <si>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</si>
  <si>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</si>
  <si>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</si>
  <si>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</si>
  <si>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</si>
  <si>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</si>
  <si>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</si>
  <si>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</si>
  <si>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</si>
  <si>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</si>
  <si>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</si>
  <si>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</si>
  <si>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</si>
  <si>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</si>
  <si>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</si>
  <si>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</si>
  <si>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</si>
  <si>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</si>
  <si>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</si>
  <si>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</si>
  <si>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</si>
  <si>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</si>
  <si>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</si>
  <si>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</si>
  <si>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</si>
  <si>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</si>
  <si>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</si>
  <si>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</si>
  <si>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</si>
  <si>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</si>
  <si>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</si>
  <si>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</si>
  <si>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</si>
  <si>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</si>
  <si>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</si>
  <si>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</si>
  <si>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</si>
  <si>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</si>
  <si>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</si>
  <si>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</si>
  <si>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</si>
  <si>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</si>
  <si>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</si>
  <si>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</si>
  <si>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</si>
  <si>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</si>
  <si>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</si>
  <si>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</si>
  <si>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</si>
  <si>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</si>
  <si>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</si>
  <si>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</si>
  <si>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</si>
  <si>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</si>
  <si>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</si>
  <si>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</si>
  <si>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</si>
  <si>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</si>
  <si>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</si>
  <si>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</si>
  <si>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</si>
  <si>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</si>
  <si>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</si>
  <si>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</si>
  <si>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</si>
  <si>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</si>
  <si>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</si>
  <si>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</si>
  <si>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</si>
  <si>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</si>
  <si>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</si>
  <si>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</si>
  <si>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</si>
  <si>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</si>
  <si>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</si>
  <si>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</si>
  <si>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</si>
  <si>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</si>
  <si>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</si>
  <si>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</si>
  <si>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</si>
  <si>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</si>
  <si>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</si>
  <si>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</si>
  <si>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</si>
  <si>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</si>
  <si>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</si>
  <si>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</si>
  <si>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</si>
  <si>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</si>
  <si>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</si>
  <si>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</si>
  <si>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</si>
  <si>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</si>
  <si>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</si>
  <si>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</si>
  <si>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</si>
  <si>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</si>
  <si>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</si>
  <si>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</si>
  <si>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</si>
  <si>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</si>
  <si>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</si>
  <si>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</si>
  <si>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</si>
  <si>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</si>
  <si>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</si>
  <si>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</si>
  <si>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</si>
  <si>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</si>
  <si>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</si>
  <si>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</si>
  <si>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</si>
  <si>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</si>
  <si>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</si>
  <si>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</si>
  <si>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</si>
  <si>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</si>
  <si>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</si>
  <si>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</si>
  <si>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</si>
  <si>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</si>
  <si>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</si>
  <si>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</si>
  <si>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</si>
  <si>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</si>
  <si>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</si>
  <si>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</si>
  <si>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</si>
  <si>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</si>
  <si>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</si>
  <si>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</si>
  <si>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</si>
  <si>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</si>
  <si>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</si>
  <si>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</si>
  <si>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</si>
  <si>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</si>
  <si>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</si>
  <si>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</si>
  <si>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</si>
  <si>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</si>
  <si>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</si>
  <si>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</si>
  <si>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</si>
  <si>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</si>
  <si>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</si>
  <si>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</si>
  <si>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</si>
  <si>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</si>
  <si>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</si>
  <si>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</si>
  <si>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</si>
  <si>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</si>
  <si>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</si>
  <si>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</si>
  <si>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</si>
  <si>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</si>
  <si>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</si>
  <si>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</si>
  <si>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</si>
  <si>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</si>
  <si>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</si>
  <si>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</si>
  <si>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</si>
  <si>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</si>
  <si>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</si>
  <si>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</si>
  <si>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</si>
  <si>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</si>
  <si>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</si>
  <si>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</si>
  <si>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</si>
  <si>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</si>
  <si>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</si>
  <si>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</si>
  <si>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</si>
  <si>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</si>
  <si>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</si>
  <si>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</si>
  <si>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</si>
  <si>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</si>
  <si>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</si>
  <si>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</si>
  <si>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</si>
  <si>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</si>
  <si>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</si>
  <si>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</si>
  <si>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</si>
  <si>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</si>
  <si>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</si>
  <si>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</si>
  <si>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</si>
  <si>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</si>
  <si>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</si>
  <si>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</si>
  <si>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</si>
  <si>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</si>
  <si>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</si>
  <si>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</si>
  <si>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</si>
  <si>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</si>
  <si>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</si>
  <si>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</si>
  <si>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</si>
  <si>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</si>
  <si>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</si>
  <si>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</si>
  <si>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</si>
  <si>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</si>
  <si>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</si>
  <si>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</si>
  <si>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</si>
  <si>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</si>
  <si>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</si>
  <si>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</si>
  <si>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</si>
  <si>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</si>
  <si>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</si>
  <si>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</si>
  <si>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</si>
  <si>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</si>
  <si>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</si>
  <si>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</si>
  <si>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</si>
  <si>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</si>
  <si>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</si>
  <si>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</si>
  <si>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</si>
  <si>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</si>
  <si>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</si>
  <si>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</si>
  <si>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</si>
  <si>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</si>
  <si>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</si>
  <si>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</si>
  <si>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</si>
  <si>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</si>
  <si>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</si>
  <si>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</si>
  <si>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</si>
  <si>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</si>
  <si>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</si>
  <si>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</si>
  <si>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</si>
  <si>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</si>
  <si>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</si>
  <si>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</si>
  <si>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</si>
  <si>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</si>
  <si>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</si>
  <si>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</si>
  <si>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</si>
  <si>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</si>
  <si>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</si>
  <si>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</si>
  <si>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</si>
  <si>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</si>
  <si>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</si>
  <si>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</si>
  <si>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</si>
  <si>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</si>
  <si>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</si>
  <si>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</si>
  <si>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</si>
  <si>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</si>
  <si>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</si>
  <si>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</si>
  <si>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</si>
  <si>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</si>
  <si>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</si>
  <si>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</si>
  <si>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</si>
  <si>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</si>
  <si>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</si>
  <si>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</si>
  <si>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</si>
  <si>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</si>
  <si>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</si>
  <si>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</si>
  <si>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</si>
  <si>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</si>
  <si>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</si>
  <si>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</si>
  <si>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</si>
  <si>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</si>
  <si>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</si>
  <si>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</si>
  <si>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</si>
  <si>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</si>
  <si>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</si>
  <si>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</si>
  <si>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</si>
  <si>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</si>
  <si>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</si>
  <si>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</si>
  <si>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</si>
  <si>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</si>
  <si>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</si>
  <si>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</si>
  <si>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</si>
  <si>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</si>
  <si>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</si>
  <si>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</si>
  <si>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</si>
  <si>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</si>
  <si>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</si>
  <si>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</si>
  <si>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</si>
  <si>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</si>
  <si>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</si>
  <si>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</si>
  <si>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</si>
  <si>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</si>
  <si>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</si>
  <si>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</si>
  <si>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</si>
  <si>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</si>
  <si>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</si>
  <si>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</si>
  <si>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</si>
  <si>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</si>
  <si>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</si>
  <si>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</si>
  <si>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</si>
  <si>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</si>
  <si>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</si>
  <si>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</si>
  <si>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</si>
  <si>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</si>
  <si>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</si>
  <si>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</si>
  <si>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</si>
  <si>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</si>
  <si>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</si>
  <si>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</si>
  <si>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</si>
  <si>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</si>
  <si>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</si>
  <si>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</si>
  <si>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</si>
  <si>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</si>
  <si>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</si>
  <si>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</si>
  <si>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</si>
  <si>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</si>
  <si>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</si>
  <si>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</si>
  <si>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</si>
  <si>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</si>
  <si>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</si>
  <si>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</si>
  <si>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</si>
  <si>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</si>
  <si>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</si>
  <si>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</si>
  <si>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</si>
  <si>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</si>
  <si>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</si>
  <si>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</si>
  <si>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</si>
  <si>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</si>
  <si>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</si>
  <si>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</si>
  <si>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</si>
  <si>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</si>
  <si>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</si>
  <si>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</si>
  <si>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</si>
  <si>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</si>
  <si>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</si>
  <si>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</si>
  <si>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</si>
  <si>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</si>
  <si>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</si>
  <si>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</si>
  <si>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</si>
  <si>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</si>
  <si>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</si>
  <si>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</si>
  <si>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</si>
  <si>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</si>
  <si>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</si>
  <si>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</si>
  <si>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</si>
  <si>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</si>
  <si>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</si>
  <si>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</si>
  <si>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</si>
  <si>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</si>
  <si>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</si>
  <si>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</si>
  <si>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</si>
  <si>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</si>
  <si>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</si>
  <si>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</si>
  <si>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</si>
  <si>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</si>
  <si>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</si>
  <si>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</si>
  <si>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</si>
  <si>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</si>
  <si>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</si>
  <si>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</si>
  <si>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</si>
  <si>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</si>
  <si>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</si>
  <si>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</si>
  <si>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</si>
  <si>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</si>
  <si>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</si>
  <si>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</si>
  <si>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</si>
  <si>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</si>
  <si>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</si>
  <si>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</si>
  <si>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</si>
  <si>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</si>
  <si>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</si>
  <si>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</si>
  <si>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</si>
  <si>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</si>
  <si>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</si>
  <si>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</si>
  <si>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</si>
  <si>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</si>
  <si>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</si>
  <si>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</si>
  <si>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</si>
  <si>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</si>
  <si>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</si>
  <si>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</si>
  <si>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</si>
  <si>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</si>
  <si>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</si>
  <si>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</si>
  <si>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</si>
  <si>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</si>
  <si>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</si>
  <si>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</si>
  <si>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</si>
  <si>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</si>
  <si>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</si>
  <si>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</si>
  <si>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</si>
  <si>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</si>
  <si>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</si>
  <si>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</si>
  <si>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</si>
  <si>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</si>
  <si>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</si>
  <si>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</si>
  <si>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</si>
  <si>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</si>
  <si>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</si>
  <si>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</si>
  <si>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</si>
  <si>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</si>
  <si>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</si>
  <si>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</si>
  <si>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</si>
  <si>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</si>
  <si>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</si>
  <si>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</si>
  <si>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</si>
  <si>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</si>
  <si>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</si>
  <si>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</si>
  <si>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</si>
  <si>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</si>
  <si>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</si>
  <si>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</si>
  <si>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</si>
  <si>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</si>
  <si>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</si>
  <si>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</si>
  <si>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</si>
  <si>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</si>
  <si>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</si>
  <si>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</si>
  <si>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</si>
  <si>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</si>
  <si>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</si>
  <si>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</si>
  <si>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</si>
  <si>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</si>
  <si>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</si>
  <si>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</si>
  <si>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</si>
  <si>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</si>
  <si>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</si>
  <si>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</si>
  <si>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</si>
  <si>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</si>
  <si>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</si>
  <si>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</si>
  <si>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</si>
  <si>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</si>
  <si>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</si>
  <si>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</si>
  <si>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</si>
  <si>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</si>
  <si>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</si>
  <si>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</si>
  <si>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</si>
  <si>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</si>
  <si>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</si>
  <si>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</si>
  <si>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</si>
  <si>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</si>
  <si>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</si>
  <si>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</si>
  <si>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</si>
  <si>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</si>
  <si>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</si>
  <si>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</si>
  <si>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</si>
  <si>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</si>
  <si>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</si>
  <si>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</si>
  <si>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</si>
  <si>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</si>
  <si>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</si>
  <si>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</si>
  <si>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</si>
  <si>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</si>
  <si>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</si>
  <si>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</si>
  <si>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</si>
  <si>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</si>
  <si>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</si>
  <si>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</si>
  <si>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</si>
  <si>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</si>
  <si>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</si>
  <si>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</si>
  <si>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</si>
  <si>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</si>
  <si>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</si>
  <si>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</si>
  <si>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</si>
  <si>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</si>
  <si>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</si>
  <si>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</si>
  <si>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</si>
  <si>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</si>
  <si>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</si>
  <si>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</si>
  <si>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</si>
  <si>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</si>
  <si>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</si>
  <si>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</si>
  <si>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</si>
  <si>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</si>
  <si>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</si>
  <si>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</si>
  <si>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</si>
  <si>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</si>
  <si>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</si>
  <si>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</si>
  <si>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</si>
  <si>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</si>
  <si>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</si>
  <si>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</si>
  <si>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</si>
  <si>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</si>
  <si>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</si>
  <si>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</si>
  <si>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</si>
  <si>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</si>
  <si>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</si>
  <si>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</si>
  <si>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</si>
  <si>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</si>
  <si>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</si>
  <si>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</si>
  <si>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</si>
  <si>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</si>
  <si>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</si>
  <si>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</si>
  <si>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</si>
  <si>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</si>
  <si>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</si>
  <si>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</si>
  <si>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</si>
  <si>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</si>
  <si>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</si>
  <si>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</si>
  <si>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</si>
  <si>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</si>
  <si>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</si>
  <si>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</si>
  <si>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</si>
  <si>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</si>
  <si>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</si>
  <si>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</si>
  <si>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</si>
  <si>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</si>
  <si>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</si>
  <si>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</si>
  <si>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</si>
  <si>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</si>
  <si>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</si>
  <si>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</si>
  <si>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</si>
  <si>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</si>
  <si>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</si>
  <si>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</si>
  <si>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</si>
  <si>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</si>
  <si>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</si>
  <si>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</si>
  <si>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</si>
  <si>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</si>
  <si>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</si>
  <si>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</si>
  <si>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</si>
  <si>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</si>
  <si>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</si>
  <si>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</si>
  <si>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</si>
  <si>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</si>
  <si>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</si>
  <si>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</si>
  <si>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</si>
  <si>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</si>
  <si>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</si>
  <si>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</si>
  <si>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</si>
  <si>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</si>
  <si>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</si>
  <si>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</si>
  <si>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</si>
  <si>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</si>
  <si>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</si>
  <si>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</si>
  <si>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</si>
  <si>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</si>
  <si>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</si>
  <si>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</si>
  <si>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</si>
  <si>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</si>
  <si>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</si>
  <si>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</si>
  <si>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</si>
  <si>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</si>
  <si>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</si>
  <si>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</si>
  <si>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</si>
  <si>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</si>
  <si>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</si>
  <si>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</si>
  <si>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</si>
  <si>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</si>
  <si>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</si>
  <si>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</si>
  <si>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</si>
  <si>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</si>
  <si>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</si>
  <si>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</si>
  <si>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</si>
  <si>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</si>
  <si>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</si>
  <si>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</si>
  <si>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</si>
  <si>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</si>
  <si>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</si>
  <si>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</si>
  <si>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</si>
  <si>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</si>
  <si>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</si>
  <si>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</si>
  <si>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</si>
  <si>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</si>
  <si>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</si>
  <si>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</si>
  <si>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</si>
  <si>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</si>
  <si>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</si>
  <si>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</si>
  <si>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</si>
  <si>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</si>
  <si>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</si>
  <si>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</si>
  <si>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</si>
  <si>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</si>
  <si>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</si>
  <si>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</si>
  <si>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</si>
  <si>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</si>
  <si>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</si>
  <si>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</si>
  <si>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</si>
  <si>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</si>
  <si>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</si>
  <si>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</si>
  <si>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</si>
  <si>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</si>
  <si>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</si>
  <si>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</si>
  <si>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</si>
  <si>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</si>
  <si>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</si>
  <si>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</si>
  <si>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</si>
  <si>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</si>
  <si>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</si>
  <si>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</si>
  <si>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</si>
  <si>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</si>
  <si>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</si>
  <si>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</si>
  <si>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</si>
  <si>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</si>
  <si>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</si>
  <si>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</si>
  <si>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</si>
  <si>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</si>
  <si>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</si>
  <si>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</si>
  <si>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</si>
  <si>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</si>
  <si>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</si>
  <si>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</si>
  <si>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</si>
  <si>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</si>
  <si>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</si>
  <si>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</si>
  <si>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</si>
  <si>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</si>
  <si>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</si>
  <si>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</si>
  <si>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</si>
  <si>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</si>
  <si>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</si>
  <si>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</si>
  <si>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</si>
  <si>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</si>
  <si>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</si>
  <si>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</si>
  <si>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</si>
  <si>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</si>
  <si>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</si>
  <si>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</si>
  <si>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</si>
  <si>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</si>
  <si>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</si>
  <si>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</si>
  <si>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</si>
  <si>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</si>
  <si>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</si>
  <si>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</si>
  <si>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</si>
  <si>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</si>
  <si>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</si>
  <si>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</si>
  <si>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</si>
  <si>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</si>
  <si>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</si>
  <si>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</si>
  <si>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</si>
  <si>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</si>
  <si>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</si>
  <si>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</si>
  <si>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</si>
  <si>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</si>
  <si>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</si>
  <si>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</si>
  <si>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</si>
  <si>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</si>
  <si>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</si>
  <si>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</si>
  <si>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</si>
  <si>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</si>
  <si>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</si>
  <si>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</si>
  <si>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</si>
  <si>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</si>
  <si>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</si>
  <si>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</si>
  <si>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</si>
  <si>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</si>
  <si>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</si>
  <si>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</si>
  <si>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</si>
  <si>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</si>
  <si>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</si>
  <si>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</si>
  <si>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</si>
  <si>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</si>
  <si>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</si>
  <si>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</si>
  <si>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</si>
  <si>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</si>
  <si>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</si>
  <si>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</si>
  <si>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</si>
  <si>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</si>
  <si>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</si>
  <si>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</si>
  <si>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</si>
  <si>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</si>
  <si>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</si>
  <si>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</si>
  <si>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</si>
  <si>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</si>
  <si>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</si>
  <si>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</si>
  <si>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</si>
  <si>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</si>
  <si>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</si>
  <si>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</si>
  <si>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</si>
  <si>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</si>
  <si>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</si>
  <si>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</si>
  <si>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</si>
  <si>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</si>
  <si>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</si>
  <si>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</si>
  <si>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</si>
  <si>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</si>
  <si>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</si>
  <si>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</si>
  <si>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</si>
  <si>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</si>
  <si>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</si>
  <si>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</si>
  <si>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</si>
  <si>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</si>
  <si>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</si>
  <si>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</si>
  <si>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</si>
  <si>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</si>
  <si>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</si>
  <si>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</si>
  <si>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</si>
  <si>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</si>
  <si>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</si>
  <si>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</si>
  <si>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</si>
  <si>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</si>
  <si>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</si>
  <si>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</si>
  <si>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</si>
  <si>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</si>
  <si>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</si>
  <si>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</si>
  <si>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</si>
  <si>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</si>
  <si>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</si>
  <si>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</si>
  <si>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</si>
  <si>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</si>
  <si>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</si>
  <si>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</si>
  <si>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</si>
  <si>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</si>
  <si>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</si>
  <si>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</si>
  <si>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</si>
  <si>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</si>
  <si>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</si>
  <si>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</si>
  <si>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</si>
  <si>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</si>
  <si>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</si>
  <si>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</si>
  <si>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</si>
  <si>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</si>
  <si>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</si>
  <si>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</si>
  <si>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</si>
  <si>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</si>
  <si>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</si>
  <si>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</si>
  <si>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</si>
  <si>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</si>
  <si>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</si>
  <si>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</si>
  <si>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</si>
  <si>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</si>
  <si>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</si>
  <si>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</si>
  <si>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</si>
  <si>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</si>
  <si>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</si>
  <si>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</si>
  <si>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</si>
  <si>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</si>
  <si>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</si>
  <si>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</si>
  <si>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</si>
  <si>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</si>
  <si>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</si>
  <si>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</si>
  <si>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</si>
  <si>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</si>
  <si>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</si>
  <si>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</si>
  <si>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</si>
  <si>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</si>
  <si>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</si>
  <si>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</si>
  <si>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</si>
  <si>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</si>
  <si>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</si>
  <si>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</si>
  <si>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</si>
  <si>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</si>
  <si>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</si>
  <si>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</si>
  <si>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</si>
  <si>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</si>
  <si>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</si>
  <si>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</si>
  <si>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</si>
  <si>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</si>
  <si>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</si>
  <si>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</si>
  <si>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</si>
  <si>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</si>
  <si>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</si>
  <si>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</si>
  <si>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</si>
  <si>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</si>
  <si>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</si>
  <si>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</si>
  <si>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</si>
  <si>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</si>
  <si>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</si>
  <si>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</si>
  <si>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</si>
  <si>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</si>
  <si>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</si>
  <si>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</si>
  <si>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</si>
  <si>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</si>
  <si>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</si>
  <si>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</si>
  <si>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</si>
  <si>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</si>
  <si>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</si>
  <si>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</si>
  <si>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</si>
  <si>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</si>
  <si>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</si>
  <si>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</si>
  <si>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</si>
  <si>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</si>
  <si>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</si>
  <si>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</si>
  <si>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</si>
  <si>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</si>
  <si>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</si>
  <si>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</si>
  <si>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</si>
  <si>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</si>
  <si>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</si>
  <si>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</si>
  <si>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</si>
  <si>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</si>
  <si>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</si>
  <si>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</si>
  <si>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</si>
  <si>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</si>
  <si>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</si>
  <si>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</si>
  <si>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</si>
  <si>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</si>
  <si>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</si>
  <si>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</si>
  <si>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</si>
  <si>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</si>
  <si>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</si>
  <si>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</si>
  <si>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</si>
  <si>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</si>
  <si>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</si>
  <si>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</si>
  <si>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</si>
  <si>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</si>
  <si>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</si>
  <si>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</si>
  <si>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</si>
  <si>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</si>
  <si>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</si>
  <si>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</si>
  <si>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</si>
  <si>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</si>
  <si>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</si>
  <si>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</si>
  <si>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</si>
  <si>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</si>
  <si>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</si>
  <si>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</si>
  <si>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</si>
  <si>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</si>
  <si>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</si>
  <si>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</si>
  <si>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</si>
  <si>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</si>
  <si>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</si>
  <si>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</si>
  <si>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</si>
  <si>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</si>
  <si>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</si>
  <si>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</si>
  <si>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</si>
  <si>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</si>
  <si>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</si>
  <si>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</si>
  <si>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</si>
  <si>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</si>
  <si>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</si>
  <si>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</si>
  <si>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</si>
  <si>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</si>
  <si>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</si>
  <si>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</si>
  <si>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</si>
  <si>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</si>
  <si>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</si>
  <si>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</si>
  <si>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</si>
  <si>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</si>
  <si>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</si>
  <si>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</si>
  <si>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</si>
  <si>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</si>
  <si>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</si>
  <si>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</si>
  <si>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</si>
  <si>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</si>
  <si>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</si>
  <si>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</si>
  <si>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</si>
  <si>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</si>
  <si>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</si>
  <si>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</si>
  <si>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</si>
  <si>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</si>
  <si>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</si>
  <si>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</si>
  <si>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</si>
  <si>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</si>
  <si>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</si>
  <si>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</si>
  <si>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</si>
  <si>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</si>
  <si>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</si>
  <si>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</si>
  <si>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</si>
  <si>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</si>
  <si>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</si>
  <si>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</si>
  <si>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</si>
  <si>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</si>
  <si>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</si>
  <si>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</si>
  <si>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</si>
  <si>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</si>
  <si>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</si>
  <si>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</si>
  <si>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</si>
  <si>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</si>
  <si>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</si>
  <si>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</si>
  <si>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</si>
  <si>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</si>
  <si>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</si>
  <si>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</si>
  <si>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</si>
  <si>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</si>
  <si>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</si>
  <si>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</si>
  <si>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</si>
  <si>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</si>
  <si>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</si>
  <si>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</si>
  <si>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</si>
  <si>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</si>
  <si>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</si>
  <si>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</si>
  <si>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</si>
  <si>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</si>
  <si>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</si>
  <si>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</si>
  <si>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</si>
  <si>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</si>
  <si>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</si>
  <si>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</si>
  <si>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</si>
  <si>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</si>
  <si>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</si>
  <si>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</si>
  <si>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</si>
  <si>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</si>
  <si>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</si>
  <si>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</si>
  <si>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</si>
  <si>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</si>
  <si>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</si>
  <si>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</si>
  <si>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</si>
  <si>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</si>
  <si>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</si>
  <si>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</si>
  <si>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</si>
  <si>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</si>
  <si>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</si>
  <si>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</si>
  <si>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</si>
  <si>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</si>
  <si>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</si>
  <si>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</si>
  <si>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</si>
  <si>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</si>
  <si>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</si>
  <si>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</si>
  <si>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</si>
  <si>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</si>
  <si>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</si>
  <si>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</si>
  <si>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</si>
  <si>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</si>
  <si>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</si>
  <si>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</si>
  <si>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</si>
  <si>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</si>
  <si>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</si>
  <si>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</si>
  <si>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</si>
  <si>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</si>
  <si>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</si>
  <si>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</si>
  <si>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</si>
  <si>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</si>
  <si>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</si>
  <si>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</si>
  <si>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</si>
  <si>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</si>
  <si>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</si>
  <si>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</si>
  <si>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</si>
  <si>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</si>
  <si>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</si>
  <si>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</si>
  <si>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</si>
  <si>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</si>
  <si>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</si>
  <si>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</si>
  <si>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</si>
  <si>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</si>
  <si>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</si>
  <si>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</si>
  <si>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</si>
  <si>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</si>
  <si>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</si>
  <si>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</si>
  <si>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</si>
  <si>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</si>
  <si>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</si>
  <si>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</si>
  <si>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</si>
  <si>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</si>
  <si>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</si>
  <si>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</si>
  <si>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</si>
  <si>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</si>
  <si>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</si>
  <si>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</si>
  <si>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</si>
  <si>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</si>
  <si>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</si>
  <si>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</si>
  <si>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</si>
  <si>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</si>
  <si>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</si>
  <si>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</si>
  <si>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</si>
  <si>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</si>
  <si>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</si>
  <si>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</si>
  <si>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</si>
  <si>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</si>
  <si>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</si>
  <si>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</si>
  <si>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</si>
  <si>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</si>
  <si>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</si>
  <si>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</si>
  <si>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</si>
  <si>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</si>
  <si>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</si>
  <si>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</si>
  <si>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</si>
  <si>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</si>
  <si>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</si>
  <si>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</si>
  <si>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</si>
  <si>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</si>
  <si>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</si>
  <si>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</si>
  <si>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</si>
  <si>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</si>
  <si>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</si>
  <si>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</si>
  <si>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</si>
  <si>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</si>
  <si>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</si>
  <si>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</si>
  <si>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</si>
  <si>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</si>
  <si>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</si>
  <si>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</si>
  <si>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</si>
  <si>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</si>
  <si>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</si>
  <si>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</si>
  <si>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</si>
  <si>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</si>
  <si>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</si>
  <si>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</si>
  <si>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</si>
  <si>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</si>
  <si>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</si>
  <si>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</si>
  <si>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</si>
  <si>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</si>
  <si>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</si>
  <si>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</si>
  <si>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</si>
  <si>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</si>
  <si>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</si>
  <si>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</si>
  <si>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</si>
  <si>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</si>
  <si>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</si>
  <si>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</si>
  <si>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</si>
  <si>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</si>
  <si>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</si>
  <si>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</si>
  <si>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</si>
  <si>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</si>
  <si>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</si>
  <si>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</si>
  <si>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</si>
  <si>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</si>
  <si>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</si>
  <si>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</si>
  <si>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</si>
  <si>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</si>
  <si>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</si>
  <si>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</si>
  <si>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</si>
  <si>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</si>
  <si>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</si>
  <si>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</si>
  <si>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</si>
  <si>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</si>
  <si>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</si>
  <si>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</si>
  <si>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</si>
  <si>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</si>
  <si>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</si>
  <si>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</si>
  <si>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</si>
  <si>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</si>
  <si>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</si>
  <si>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</si>
  <si>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</si>
  <si>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</si>
  <si>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</si>
  <si>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</si>
  <si>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</si>
  <si>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</si>
  <si>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</si>
  <si>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</si>
  <si>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</si>
  <si>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</si>
  <si>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</si>
  <si>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</si>
  <si>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</si>
  <si>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</si>
  <si>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</si>
  <si>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</si>
  <si>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</si>
  <si>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</si>
  <si>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</si>
  <si>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</si>
  <si>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</si>
  <si>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</si>
  <si>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</si>
  <si>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</si>
  <si>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</si>
  <si>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</si>
  <si>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</si>
  <si>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</si>
  <si>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</si>
  <si>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</si>
  <si>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</si>
  <si>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</si>
  <si>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</si>
  <si>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</si>
  <si>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</si>
  <si>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</si>
  <si>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</si>
  <si>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</si>
  <si>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</si>
  <si>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</si>
  <si>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</si>
  <si>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</si>
  <si>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</si>
  <si>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</si>
  <si>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</si>
  <si>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</si>
  <si>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</si>
  <si>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</si>
  <si>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</si>
  <si>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</si>
  <si>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</si>
  <si>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</si>
  <si>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</si>
  <si>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</si>
  <si>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</si>
  <si>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</si>
  <si>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</si>
  <si>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</si>
  <si>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</si>
  <si>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</si>
  <si>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</si>
  <si>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</si>
  <si>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</si>
  <si>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</si>
  <si>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</si>
  <si>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</si>
  <si>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</si>
  <si>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</si>
  <si>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</si>
  <si>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</si>
  <si>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</si>
  <si>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</si>
  <si>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</si>
  <si>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</si>
  <si>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</si>
  <si>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</si>
  <si>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</si>
  <si>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</si>
  <si>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</si>
  <si>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</si>
  <si>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</si>
  <si>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</si>
  <si>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</si>
  <si>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</si>
  <si>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</si>
  <si>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</si>
  <si>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</si>
  <si>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</si>
  <si>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</si>
  <si>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</si>
  <si>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</si>
  <si>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</si>
  <si>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</si>
  <si>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</si>
  <si>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</si>
  <si>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</si>
  <si>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</si>
  <si>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</si>
  <si>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</si>
  <si>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</si>
  <si>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</si>
  <si>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</si>
  <si>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</si>
  <si>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</si>
  <si>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</si>
  <si>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</si>
  <si>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</si>
  <si>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</si>
  <si>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</si>
  <si>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</si>
  <si>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</si>
  <si>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</si>
  <si>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</si>
  <si>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</si>
  <si>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</si>
  <si>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</si>
  <si>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</si>
  <si>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</si>
  <si>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</si>
  <si>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</si>
  <si>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</si>
  <si>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</si>
  <si>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</si>
  <si>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</si>
  <si>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</si>
  <si>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</si>
  <si>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</si>
  <si>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</si>
  <si>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</si>
  <si>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</si>
  <si>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</si>
  <si>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</si>
  <si>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</si>
  <si>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</si>
  <si>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</si>
  <si>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</si>
  <si>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</si>
  <si>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</si>
  <si>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</si>
  <si>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</si>
  <si>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</si>
  <si>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</si>
  <si>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</si>
  <si>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</si>
  <si>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</si>
  <si>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</si>
  <si>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</si>
  <si>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</si>
  <si>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</si>
  <si>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</si>
  <si>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</si>
  <si>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</si>
  <si>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</si>
  <si>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</si>
  <si>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</si>
  <si>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</si>
  <si>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</si>
  <si>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</si>
  <si>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</si>
  <si>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</si>
  <si>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</si>
  <si>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</si>
  <si>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</si>
  <si>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</si>
  <si>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</si>
  <si>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</si>
  <si>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</si>
  <si>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</si>
  <si>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</si>
  <si>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</si>
  <si>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</si>
  <si>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</si>
  <si>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</si>
  <si>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</si>
  <si>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</si>
  <si>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</si>
  <si>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</si>
  <si>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</si>
  <si>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</si>
  <si>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</si>
  <si>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</si>
  <si>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</si>
  <si>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</si>
  <si>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</si>
  <si>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</si>
  <si>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</si>
  <si>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</si>
  <si>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</si>
  <si>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</si>
  <si>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</si>
  <si>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</si>
  <si>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</si>
  <si>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</si>
  <si>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</si>
  <si>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</si>
  <si>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</si>
  <si>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</si>
  <si>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</si>
  <si>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</si>
  <si>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</si>
  <si>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</si>
  <si>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</si>
  <si>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</si>
  <si>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</si>
  <si>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</si>
  <si>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</si>
  <si>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</si>
  <si>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</si>
  <si>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</si>
  <si>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</si>
  <si>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</si>
  <si>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</si>
  <si>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</si>
  <si>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</si>
  <si>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</si>
  <si>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</si>
  <si>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</si>
  <si>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</si>
  <si>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</si>
  <si>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</si>
  <si>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</si>
  <si>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</si>
  <si>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</si>
  <si>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</si>
  <si>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</si>
  <si>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</si>
  <si>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</si>
  <si>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</si>
  <si>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</si>
  <si>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</si>
  <si>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</si>
  <si>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</si>
  <si>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</si>
  <si>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</si>
  <si>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</si>
  <si>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</si>
  <si>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</si>
  <si>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</si>
  <si>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</si>
  <si>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</si>
  <si>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</si>
  <si>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</si>
  <si>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</si>
  <si>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</si>
  <si>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</si>
  <si>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</si>
  <si>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</si>
  <si>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</si>
  <si>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</si>
  <si>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</si>
  <si>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</si>
  <si>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</si>
  <si>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</si>
  <si>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</si>
  <si>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</si>
  <si>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</si>
  <si>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</si>
  <si>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</si>
  <si>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</si>
  <si>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</si>
  <si>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</si>
  <si>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</si>
  <si>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</si>
  <si>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</si>
  <si>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</si>
  <si>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</si>
  <si>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</si>
  <si>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</si>
  <si>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</si>
  <si>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</si>
  <si>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</si>
  <si>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</si>
  <si>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</si>
  <si>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</si>
  <si>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</si>
  <si>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</si>
  <si>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</si>
  <si>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</si>
  <si>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</si>
  <si>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</si>
  <si>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</si>
  <si>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</si>
  <si>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</si>
  <si>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</si>
  <si>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</si>
  <si>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</si>
  <si>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</si>
  <si>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</si>
  <si>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</si>
  <si>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</si>
  <si>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</si>
  <si>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</si>
  <si>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</si>
  <si>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</si>
  <si>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</si>
  <si>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</si>
  <si>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</si>
  <si>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</si>
  <si>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</si>
  <si>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</si>
  <si>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</si>
  <si>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</si>
  <si>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</si>
  <si>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</si>
  <si>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</si>
  <si>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</si>
  <si>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</si>
  <si>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</si>
  <si>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</si>
  <si>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</si>
  <si>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</si>
  <si>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</si>
  <si>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</si>
  <si>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</si>
  <si>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</si>
  <si>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</si>
  <si>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</si>
  <si>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</si>
  <si>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</si>
  <si>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</si>
  <si>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</si>
  <si>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</si>
  <si>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</si>
  <si>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</si>
  <si>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</si>
  <si>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</si>
  <si>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</si>
  <si>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</si>
  <si>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</si>
  <si>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</si>
  <si>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</si>
  <si>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</si>
  <si>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</si>
  <si>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</si>
  <si>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</si>
  <si>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</si>
  <si>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</si>
  <si>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</si>
  <si>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</si>
  <si>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</si>
  <si>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</si>
  <si>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</si>
  <si>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</si>
  <si>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</si>
  <si>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</si>
  <si>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</si>
  <si>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</si>
  <si>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</si>
  <si>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</si>
  <si>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</si>
  <si>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</si>
  <si>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</si>
  <si>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</si>
  <si>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</si>
  <si>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</si>
  <si>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</si>
  <si>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</si>
  <si>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</si>
  <si>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</si>
  <si>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</si>
  <si>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</si>
  <si>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</si>
  <si>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</si>
  <si>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</si>
  <si>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</si>
  <si>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</si>
  <si>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</si>
  <si>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</si>
  <si>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</si>
  <si>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</si>
  <si>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</si>
  <si>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</si>
  <si>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</si>
  <si>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</si>
  <si>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</si>
  <si>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</si>
  <si>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</si>
  <si>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</si>
  <si>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</si>
  <si>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</si>
  <si>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</si>
  <si>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</si>
  <si>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</si>
  <si>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</si>
  <si>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</si>
  <si>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</si>
  <si>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</si>
  <si>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</si>
  <si>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</si>
  <si>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</si>
  <si>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</si>
  <si>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</si>
  <si>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</si>
  <si>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</si>
  <si>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</si>
  <si>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</si>
  <si>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</si>
  <si>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</si>
  <si>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</si>
  <si>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</si>
  <si>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</si>
  <si>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</si>
  <si>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</si>
  <si>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</si>
  <si>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</si>
  <si>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</si>
  <si>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</si>
  <si>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</si>
  <si>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</si>
  <si>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</si>
  <si>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</si>
  <si>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</si>
  <si>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</si>
  <si>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</si>
  <si>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</si>
  <si>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</si>
  <si>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</si>
  <si>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</si>
  <si>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</si>
  <si>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</si>
  <si>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</si>
  <si>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</si>
  <si>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</si>
  <si>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</si>
  <si>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</si>
  <si>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</si>
  <si>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</si>
  <si>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</si>
  <si>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</si>
  <si>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</si>
  <si>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</si>
  <si>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</si>
  <si>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</si>
  <si>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</si>
  <si>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</si>
  <si>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</si>
  <si>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</si>
  <si>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</si>
  <si>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</si>
  <si>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</si>
  <si>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</si>
  <si>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</si>
  <si>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</si>
  <si>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</si>
  <si>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</si>
  <si>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</si>
  <si>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</si>
  <si>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</si>
  <si>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</si>
  <si>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</si>
  <si>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</si>
  <si>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</si>
  <si>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</si>
  <si>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</si>
  <si>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</si>
  <si>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</si>
  <si>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</si>
  <si>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</si>
  <si>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</si>
  <si>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</si>
  <si>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</si>
  <si>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</si>
  <si>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</si>
  <si>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</si>
  <si>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</si>
  <si>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</si>
  <si>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</si>
  <si>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</si>
  <si>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</si>
  <si>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</si>
  <si>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</si>
  <si>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</si>
  <si>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</si>
  <si>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</si>
  <si>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</si>
  <si>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</si>
  <si>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</si>
  <si>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</si>
  <si>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</si>
  <si>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</si>
  <si>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</si>
  <si>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</si>
  <si>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</si>
  <si>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</si>
  <si>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</si>
  <si>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</si>
  <si>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</si>
  <si>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</si>
  <si>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</si>
  <si>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</si>
  <si>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</si>
  <si>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</si>
  <si>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</si>
  <si>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</si>
  <si>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</si>
  <si>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</si>
  <si>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</si>
  <si>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</si>
  <si>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</si>
  <si>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</si>
  <si>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</si>
  <si>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</si>
  <si>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</si>
  <si>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</si>
  <si>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</si>
  <si>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</si>
  <si>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</si>
  <si>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</si>
  <si>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</si>
  <si>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</si>
  <si>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</si>
  <si>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</si>
  <si>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</si>
  <si>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</si>
  <si>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</si>
  <si>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</si>
  <si>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</si>
  <si>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</si>
  <si>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</si>
  <si>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</si>
  <si>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</si>
  <si>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</si>
  <si>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</si>
  <si>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</si>
  <si>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</si>
  <si>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</si>
  <si>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</si>
  <si>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</si>
  <si>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</si>
  <si>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</si>
  <si>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</si>
  <si>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</si>
  <si>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</si>
  <si>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</si>
  <si>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</si>
  <si>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</si>
  <si>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</si>
  <si>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</si>
  <si>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</si>
  <si>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</si>
  <si>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</si>
  <si>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</si>
  <si>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</si>
  <si>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</si>
  <si>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</si>
  <si>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</si>
  <si>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</si>
  <si>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</si>
  <si>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</si>
  <si>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</si>
  <si>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</si>
  <si>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</si>
  <si>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</si>
  <si>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</si>
  <si>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</si>
  <si>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</si>
  <si>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</si>
  <si>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</si>
  <si>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</si>
  <si>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</si>
  <si>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</si>
  <si>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</si>
  <si>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</si>
  <si>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</si>
  <si>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</si>
  <si>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</si>
  <si>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</si>
  <si>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</si>
  <si>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</si>
  <si>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</si>
  <si>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</si>
  <si>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</si>
  <si>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</si>
  <si>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</si>
  <si>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</si>
  <si>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</si>
  <si>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</si>
  <si>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</si>
  <si>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</si>
  <si>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</si>
  <si>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</si>
  <si>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</si>
  <si>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</si>
  <si>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</si>
  <si>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</si>
  <si>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</si>
  <si>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</si>
  <si>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</si>
  <si>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</si>
  <si>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</si>
  <si>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</si>
  <si>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</si>
  <si>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</si>
  <si>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</si>
  <si>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</si>
  <si>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</si>
  <si>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</si>
  <si>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</si>
  <si>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</si>
  <si>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</si>
  <si>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</si>
  <si>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</si>
  <si>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</si>
  <si>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</si>
  <si>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</si>
  <si>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</si>
  <si>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</si>
  <si>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</si>
  <si>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</si>
  <si>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</si>
  <si>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</si>
  <si>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</si>
  <si>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</si>
  <si>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</si>
  <si>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</si>
  <si>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</si>
  <si>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</si>
  <si>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</si>
  <si>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</si>
  <si>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</si>
  <si>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</si>
  <si>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</si>
  <si>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</si>
  <si>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</si>
  <si>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</si>
  <si>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</si>
  <si>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</si>
  <si>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</si>
  <si>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</si>
  <si>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</si>
  <si>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</si>
  <si>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</si>
  <si>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</si>
  <si>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</si>
  <si>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</si>
  <si>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</si>
  <si>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</si>
  <si>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</si>
  <si>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</si>
  <si>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</si>
  <si>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</si>
  <si>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</si>
  <si>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</si>
  <si>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</si>
  <si>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</si>
  <si>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</si>
  <si>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</si>
  <si>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</si>
  <si>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</si>
  <si>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</si>
  <si>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</si>
  <si>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</si>
  <si>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</si>
  <si>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</si>
  <si>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</si>
  <si>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</si>
  <si>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</si>
  <si>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</si>
  <si>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</si>
  <si>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</si>
  <si>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</si>
  <si>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</si>
  <si>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</si>
  <si>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</si>
  <si>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</si>
  <si>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</si>
  <si>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</si>
  <si>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</si>
  <si>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</si>
  <si>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</si>
  <si>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</si>
  <si>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</si>
  <si>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</si>
  <si>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</si>
  <si>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</si>
  <si>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</si>
  <si>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</si>
  <si>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</si>
  <si>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</si>
  <si>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</si>
  <si>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</si>
  <si>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</si>
  <si>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</si>
  <si>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</si>
  <si>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</si>
  <si>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</si>
  <si>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</si>
  <si>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</si>
  <si>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</si>
  <si>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</si>
  <si>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</si>
  <si>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</si>
  <si>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</si>
  <si>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</si>
  <si>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</si>
  <si>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</si>
  <si>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</si>
  <si>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</si>
  <si>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</si>
  <si>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</si>
  <si>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</si>
  <si>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</si>
  <si>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</si>
  <si>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</si>
  <si>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</si>
  <si>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</si>
  <si>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</si>
  <si>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</si>
  <si>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</si>
  <si>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</si>
  <si>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</si>
  <si>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</si>
  <si>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</si>
  <si>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</si>
  <si>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</si>
  <si>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</si>
  <si>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</si>
  <si>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</si>
  <si>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</si>
  <si>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</si>
  <si>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</si>
  <si>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</si>
  <si>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</si>
  <si>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</si>
  <si>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</si>
  <si>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</si>
  <si>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</si>
  <si>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</si>
  <si>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</si>
  <si>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</si>
  <si>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</si>
  <si>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</si>
  <si>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</si>
  <si>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</si>
  <si>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</si>
  <si>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</si>
  <si>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</si>
  <si>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</si>
  <si>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</si>
  <si>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</si>
  <si>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</si>
  <si>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</si>
  <si>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</si>
  <si>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</si>
  <si>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</si>
  <si>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</si>
  <si>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</si>
  <si>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</si>
  <si>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</si>
  <si>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</si>
  <si>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</si>
  <si>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</si>
  <si>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</si>
  <si>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</si>
  <si>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</si>
  <si>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</si>
  <si>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</si>
  <si>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</si>
  <si>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</si>
  <si>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</si>
  <si>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</si>
  <si>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</si>
  <si>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</si>
  <si>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</si>
  <si>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</si>
  <si>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</si>
  <si>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</si>
  <si>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</si>
  <si>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</si>
  <si>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</si>
  <si>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</si>
  <si>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</si>
  <si>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</si>
  <si>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</si>
  <si>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</si>
  <si>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</si>
  <si>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</si>
  <si>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</si>
  <si>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</si>
  <si>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</si>
  <si>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</si>
  <si>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</si>
  <si>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</si>
  <si>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</si>
  <si>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</si>
  <si>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</si>
  <si>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</si>
  <si>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</si>
  <si>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</si>
  <si>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</si>
  <si>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</si>
  <si>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</si>
  <si>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</si>
  <si>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</si>
  <si>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</si>
  <si>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</si>
  <si>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</si>
  <si>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</si>
  <si>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</si>
  <si>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</si>
  <si>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</si>
  <si>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</si>
  <si>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</si>
  <si>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</si>
  <si>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</si>
  <si>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</si>
  <si>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</si>
  <si>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</si>
  <si>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</si>
  <si>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</si>
  <si>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</si>
  <si>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</si>
  <si>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</si>
  <si>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</si>
  <si>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</si>
  <si>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</si>
  <si>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</si>
  <si>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</si>
  <si>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</si>
  <si>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</si>
  <si>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</si>
  <si>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</si>
  <si>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</si>
  <si>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</si>
  <si>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</si>
  <si>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</si>
  <si>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</si>
  <si>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</si>
  <si>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</si>
  <si>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</si>
  <si>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</si>
  <si>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</si>
  <si>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</si>
  <si>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</si>
  <si>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</si>
  <si>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</si>
  <si>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</si>
  <si>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</si>
  <si>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</si>
  <si>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</si>
  <si>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</si>
  <si>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</si>
  <si>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</si>
  <si>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</si>
  <si>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</si>
  <si>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</si>
  <si>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</si>
  <si>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</si>
  <si>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</si>
  <si>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</si>
  <si>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</si>
  <si>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</si>
  <si>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</si>
  <si>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</si>
  <si>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</si>
  <si>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</si>
  <si>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</si>
  <si>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</si>
  <si>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</si>
  <si>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</si>
  <si>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</si>
  <si>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</si>
  <si>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</si>
  <si>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</si>
  <si>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</si>
  <si>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</si>
  <si>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</si>
  <si>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</si>
  <si>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</si>
  <si>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</si>
  <si>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</si>
  <si>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</si>
  <si>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</si>
  <si>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</si>
  <si>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</si>
  <si>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</si>
  <si>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</si>
  <si>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</si>
  <si>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</si>
  <si>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</si>
  <si>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</si>
  <si>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</si>
  <si>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</si>
  <si>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</si>
  <si>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</si>
  <si>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</si>
  <si>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</si>
  <si>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</si>
  <si>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</si>
  <si>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</si>
  <si>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</si>
  <si>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</si>
  <si>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</si>
  <si>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</si>
  <si>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</si>
  <si>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</si>
  <si>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</si>
  <si>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</si>
  <si>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</si>
  <si>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</si>
  <si>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</si>
  <si>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</si>
  <si>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</si>
  <si>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</si>
  <si>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</si>
  <si>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</si>
  <si>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</si>
  <si>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</si>
  <si>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</si>
  <si>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</si>
  <si>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</si>
  <si>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</si>
  <si>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</si>
  <si>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</si>
  <si>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</si>
  <si>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</si>
  <si>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</si>
  <si>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</si>
  <si>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</si>
  <si>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</si>
  <si>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</si>
  <si>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</si>
  <si>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</si>
  <si>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</si>
  <si>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</si>
  <si>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</si>
  <si>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</si>
  <si>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</si>
  <si>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</si>
  <si>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</si>
  <si>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</si>
  <si>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</si>
  <si>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</si>
  <si>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</si>
  <si>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</si>
  <si>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</si>
  <si>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</si>
  <si>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</si>
  <si>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</si>
  <si>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</si>
  <si>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</si>
  <si>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</si>
  <si>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</si>
  <si>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</si>
  <si>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</si>
  <si>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</si>
  <si>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</si>
  <si>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</si>
  <si>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</si>
  <si>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</si>
  <si>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</si>
  <si>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</si>
  <si>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</si>
  <si>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</si>
  <si>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</si>
  <si>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</si>
  <si>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</si>
  <si>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</si>
  <si>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</si>
  <si>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</si>
  <si>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</si>
  <si>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</si>
  <si>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</si>
  <si>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</si>
  <si>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</si>
  <si>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</si>
  <si>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</si>
  <si>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</si>
  <si>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</si>
  <si>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</si>
  <si>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</si>
  <si>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</si>
  <si>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</si>
  <si>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</si>
  <si>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</si>
  <si>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</si>
  <si>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</si>
  <si>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</si>
  <si>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</si>
  <si>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</si>
  <si>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</si>
  <si>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</si>
  <si>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</si>
  <si>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</si>
  <si>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</si>
  <si>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</si>
  <si>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</si>
  <si>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</si>
  <si>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</si>
  <si>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</si>
  <si>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</si>
  <si>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</si>
  <si>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</si>
  <si>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</si>
  <si>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</si>
  <si>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</si>
  <si>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</si>
  <si>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</si>
  <si>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</si>
  <si>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</si>
  <si>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</si>
  <si>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</si>
  <si>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</si>
  <si>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</si>
  <si>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</si>
  <si>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</si>
  <si>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</si>
  <si>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</si>
  <si>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</si>
  <si>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</si>
  <si>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</si>
  <si>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</si>
  <si>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</si>
  <si>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</si>
  <si>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</si>
  <si>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</si>
  <si>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</si>
  <si>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</si>
  <si>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</si>
  <si>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</si>
  <si>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</si>
  <si>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</si>
  <si>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</si>
  <si>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</si>
  <si>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</si>
  <si>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</si>
  <si>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</si>
  <si>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</si>
  <si>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</si>
  <si>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</si>
  <si>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</si>
  <si>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</si>
  <si>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</si>
  <si>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</si>
  <si>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</si>
  <si>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</si>
  <si>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</si>
  <si>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</si>
  <si>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</si>
  <si>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</si>
  <si>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</si>
  <si>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</si>
  <si>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</si>
  <si>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</si>
  <si>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</si>
  <si>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</si>
  <si>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</si>
  <si>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</si>
  <si>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</si>
  <si>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</si>
  <si>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</si>
  <si>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</si>
  <si>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</si>
  <si>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</si>
  <si>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</si>
  <si>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</si>
  <si>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</si>
  <si>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</si>
  <si>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</si>
  <si>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</si>
  <si>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</si>
  <si>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</si>
  <si>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</si>
  <si>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</si>
  <si>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</si>
  <si>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</si>
  <si>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</si>
  <si>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</si>
  <si>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</si>
  <si>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</si>
  <si>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</si>
  <si>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</si>
  <si>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</si>
  <si>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</si>
  <si>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</si>
  <si>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</si>
  <si>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</si>
  <si>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</si>
  <si>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</si>
  <si>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</si>
  <si>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</si>
  <si>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</si>
  <si>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</si>
  <si>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</si>
  <si>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</si>
  <si>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</si>
  <si>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</si>
  <si>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</si>
  <si>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</si>
  <si>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</si>
  <si>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</si>
  <si>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</si>
  <si>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</si>
  <si>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</si>
  <si>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</si>
  <si>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</si>
  <si>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</si>
  <si>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</si>
  <si>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</si>
  <si>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</si>
  <si>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</si>
  <si>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</si>
  <si>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</si>
  <si>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</si>
  <si>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</si>
  <si>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</si>
  <si>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</si>
  <si>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</si>
  <si>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</si>
  <si>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</si>
  <si>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</si>
  <si>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</si>
  <si>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</si>
  <si>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</si>
  <si>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</si>
  <si>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</si>
  <si>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</si>
  <si>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</si>
  <si>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</si>
  <si>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</si>
  <si>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</si>
  <si>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</si>
  <si>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</si>
  <si>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</si>
  <si>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</si>
  <si>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</si>
  <si>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</si>
  <si>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</si>
  <si>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</si>
  <si>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</si>
  <si>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</si>
  <si>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</si>
  <si>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</si>
  <si>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</si>
  <si>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</si>
  <si>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</si>
  <si>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</si>
  <si>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</si>
  <si>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</si>
  <si>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</si>
  <si>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</si>
  <si>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</si>
  <si>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</si>
  <si>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</si>
  <si>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</si>
  <si>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</si>
  <si>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</si>
  <si>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</si>
  <si>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</si>
  <si>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</si>
  <si>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</si>
  <si>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</si>
  <si>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</si>
  <si>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</si>
  <si>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</si>
  <si>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</si>
  <si>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</si>
  <si>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</si>
  <si>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</si>
  <si>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</si>
  <si>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</si>
  <si>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</si>
  <si>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</si>
  <si>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</si>
  <si>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</si>
  <si>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</si>
  <si>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</si>
  <si>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</si>
  <si>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</si>
  <si>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</si>
  <si>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</si>
  <si>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</si>
  <si>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</si>
  <si>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</si>
  <si>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</si>
  <si>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</si>
  <si>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</si>
  <si>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</si>
  <si>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</si>
  <si>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</si>
  <si>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</si>
  <si>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</si>
  <si>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</si>
  <si>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</si>
  <si>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</si>
  <si>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</si>
  <si>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</si>
  <si>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</si>
  <si>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</si>
  <si>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</si>
  <si>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</si>
  <si>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</si>
  <si>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</si>
  <si>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</si>
  <si>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</si>
  <si>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</si>
  <si>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</si>
  <si>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</si>
  <si>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</si>
  <si>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</si>
  <si>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</si>
  <si>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</si>
  <si>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</si>
  <si>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</si>
  <si>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</si>
  <si>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</si>
  <si>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</si>
  <si>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</si>
  <si>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</si>
  <si>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</si>
  <si>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</si>
  <si>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</si>
  <si>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</si>
  <si>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</si>
  <si>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</si>
  <si>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</si>
  <si>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</si>
  <si>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</si>
  <si>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</si>
  <si>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</si>
  <si>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</si>
  <si>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</si>
  <si>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</si>
  <si>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</si>
  <si>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</si>
  <si>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</si>
  <si>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</si>
  <si>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</si>
  <si>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</si>
  <si>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</si>
  <si>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</si>
  <si>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</si>
  <si>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</si>
  <si>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</si>
  <si>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</si>
  <si>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</si>
  <si>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</si>
  <si>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</si>
  <si>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</si>
  <si>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</si>
  <si>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</si>
  <si>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</si>
  <si>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</si>
  <si>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</si>
  <si>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</si>
  <si>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</si>
  <si>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</si>
  <si>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</si>
  <si>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</si>
  <si>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</si>
  <si>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</si>
  <si>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</si>
  <si>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</si>
  <si>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</si>
  <si>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</si>
  <si>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</si>
  <si>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</si>
  <si>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</si>
  <si>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</si>
  <si>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</si>
  <si>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</si>
  <si>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</si>
  <si>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</si>
  <si>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</si>
  <si>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</si>
  <si>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</si>
  <si>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</si>
  <si>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</si>
  <si>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</si>
  <si>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</si>
  <si>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</si>
  <si>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</si>
  <si>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</si>
  <si>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</si>
  <si>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</si>
  <si>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</si>
  <si>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</si>
  <si>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</si>
  <si>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</si>
  <si>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</si>
  <si>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</si>
  <si>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</si>
  <si>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</si>
  <si>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</si>
  <si>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</si>
  <si>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</si>
  <si>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</si>
  <si>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</si>
  <si>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</si>
  <si>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</si>
  <si>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</si>
  <si>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</si>
  <si>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</si>
  <si>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</si>
  <si>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</si>
  <si>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</si>
  <si>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</si>
  <si>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</si>
  <si>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</si>
  <si>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</si>
  <si>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</si>
  <si>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</si>
  <si>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</si>
  <si>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</si>
  <si>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</si>
  <si>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</si>
  <si>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</si>
  <si>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</si>
  <si>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</si>
  <si>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</si>
  <si>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</si>
  <si>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</si>
  <si>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</si>
  <si>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</si>
  <si>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</si>
  <si>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</si>
  <si>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</si>
  <si>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</si>
  <si>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</si>
  <si>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</si>
  <si>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</si>
  <si>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</si>
  <si>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</si>
  <si>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</si>
  <si>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</si>
  <si>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</si>
  <si>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</si>
  <si>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</si>
  <si>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</si>
  <si>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</si>
  <si>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</si>
  <si>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</si>
  <si>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</si>
  <si>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</si>
  <si>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</si>
  <si>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</si>
  <si>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</si>
  <si>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</si>
  <si>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</si>
  <si>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</si>
  <si>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</si>
  <si>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</si>
  <si>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</si>
  <si>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</si>
  <si>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</si>
  <si>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</si>
  <si>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</si>
  <si>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</si>
  <si>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</si>
  <si>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</si>
  <si>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</si>
  <si>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</si>
  <si>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</si>
  <si>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</si>
  <si>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</si>
  <si>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</si>
  <si>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</si>
  <si>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</si>
  <si>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</si>
  <si>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</si>
  <si>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</si>
  <si>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</si>
  <si>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</si>
  <si>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</si>
  <si>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</si>
  <si>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</si>
  <si>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</si>
  <si>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</si>
  <si>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</si>
  <si>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</si>
  <si>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</si>
  <si>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</si>
  <si>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</si>
  <si>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</si>
  <si>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</si>
  <si>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</si>
  <si>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</si>
  <si>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</si>
  <si>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</si>
  <si>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</si>
  <si>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</si>
  <si>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</si>
  <si>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</si>
  <si>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</si>
  <si>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</si>
  <si>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</si>
  <si>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</si>
  <si>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</si>
  <si>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</si>
  <si>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</si>
  <si>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</si>
  <si>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</si>
  <si>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</si>
  <si>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</si>
  <si>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</si>
  <si>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</si>
  <si>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</si>
  <si>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</si>
  <si>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</si>
  <si>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</si>
  <si>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</si>
  <si>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</si>
  <si>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</si>
  <si>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</si>
  <si>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</si>
  <si>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</si>
  <si>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</si>
  <si>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</si>
  <si>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</si>
  <si>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</si>
  <si>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</si>
  <si>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</si>
  <si>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</si>
  <si>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</si>
  <si>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</si>
  <si>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</si>
  <si>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</si>
  <si>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</si>
  <si>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</si>
  <si>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</si>
  <si>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</si>
  <si>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</si>
  <si>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</si>
  <si>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</si>
  <si>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</si>
  <si>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</si>
  <si>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</si>
  <si>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</si>
  <si>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</si>
  <si>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</si>
  <si>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</si>
  <si>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</si>
  <si>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</si>
  <si>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</si>
  <si>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</si>
  <si>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</si>
  <si>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</si>
  <si>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</si>
  <si>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</si>
  <si>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</si>
  <si>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</si>
  <si>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</si>
  <si>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</si>
  <si>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</si>
  <si>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</si>
  <si>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</si>
  <si>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</si>
  <si>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</si>
  <si>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</si>
  <si>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</si>
  <si>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</si>
  <si>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</si>
  <si>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</si>
  <si>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</si>
  <si>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</si>
  <si>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</si>
  <si>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</si>
  <si>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</si>
  <si>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</si>
  <si>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</si>
  <si>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</si>
  <si>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</si>
  <si>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</si>
  <si>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</si>
  <si>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</si>
  <si>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</si>
  <si>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</si>
  <si>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</si>
  <si>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</si>
  <si>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</si>
  <si>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</si>
  <si>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</si>
  <si>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</si>
  <si>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</si>
  <si>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</si>
  <si>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</si>
  <si>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</si>
  <si>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</si>
  <si>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</si>
  <si>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</si>
  <si>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</si>
  <si>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</si>
  <si>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</si>
  <si>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</si>
  <si>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</si>
  <si>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</si>
  <si>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</si>
  <si>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</si>
  <si>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</si>
  <si>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</si>
  <si>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</si>
  <si>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</si>
  <si>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</si>
  <si>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</si>
  <si>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</si>
  <si>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</si>
  <si>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</si>
  <si>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</si>
  <si>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</si>
  <si>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</si>
  <si>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</si>
  <si>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</si>
  <si>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</si>
  <si>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</si>
  <si>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</si>
  <si>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</si>
  <si>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</si>
  <si>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</si>
  <si>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</si>
  <si>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</si>
  <si>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</si>
  <si>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</si>
  <si>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</si>
  <si>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</si>
  <si>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</si>
  <si>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</si>
  <si>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</si>
  <si>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</si>
  <si>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</si>
  <si>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</si>
  <si>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</si>
  <si>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</si>
  <si>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</si>
  <si>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</si>
  <si>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</si>
  <si>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</si>
  <si>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</si>
  <si>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</si>
  <si>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</si>
  <si>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</si>
  <si>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</si>
  <si>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</si>
  <si>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</si>
  <si>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</si>
  <si>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</si>
  <si>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</si>
  <si>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</si>
  <si>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</si>
  <si>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</si>
  <si>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</si>
  <si>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</si>
  <si>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</si>
  <si>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</si>
  <si>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</si>
  <si>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</si>
  <si>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</si>
  <si>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</si>
  <si>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</si>
  <si>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</si>
  <si>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</si>
  <si>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</si>
  <si>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</si>
  <si>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</si>
  <si>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</si>
  <si>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</si>
  <si>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</si>
  <si>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</si>
  <si>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</si>
  <si>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</si>
  <si>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</si>
  <si>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</si>
  <si>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</si>
  <si>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</si>
  <si>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</si>
  <si>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</si>
  <si>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</si>
  <si>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</si>
  <si>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</si>
  <si>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</si>
  <si>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</si>
  <si>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</si>
  <si>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</si>
  <si>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</si>
  <si>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</si>
  <si>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</si>
  <si>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</si>
  <si>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</si>
  <si>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</si>
  <si>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</si>
  <si>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</si>
  <si>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</si>
  <si>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</si>
  <si>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</si>
  <si>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</si>
  <si>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</si>
  <si>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</si>
  <si>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</si>
  <si>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</si>
  <si>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</si>
  <si>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</si>
  <si>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</si>
  <si>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</si>
  <si>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</si>
  <si>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</si>
  <si>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</si>
  <si>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</si>
  <si>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</si>
  <si>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</si>
  <si>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</si>
  <si>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</si>
  <si>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</si>
  <si>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</si>
  <si>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</si>
  <si>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</si>
  <si>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</si>
  <si>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</si>
  <si>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</si>
  <si>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</si>
  <si>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</si>
  <si>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</si>
  <si>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</si>
  <si>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</si>
  <si>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</si>
  <si>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</si>
  <si>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</si>
  <si>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</si>
  <si>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</si>
  <si>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</si>
  <si>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</si>
  <si>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</si>
  <si>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</si>
  <si>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</si>
  <si>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</si>
  <si>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</si>
  <si>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</si>
  <si>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</si>
  <si>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</si>
  <si>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</si>
  <si>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</si>
  <si>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</si>
  <si>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</si>
  <si>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</si>
  <si>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</si>
  <si>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</si>
  <si>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</si>
  <si>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</si>
  <si>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</si>
  <si>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</si>
  <si>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</si>
  <si>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</si>
  <si>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</si>
  <si>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</si>
  <si>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</si>
  <si>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</si>
  <si>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</si>
  <si>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</si>
  <si>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</si>
  <si>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</si>
  <si>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</si>
  <si>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</si>
  <si>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</si>
  <si>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</si>
  <si>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</si>
  <si>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</si>
  <si>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</si>
  <si>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</si>
  <si>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</si>
  <si>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</si>
  <si>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</si>
  <si>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</si>
  <si>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</si>
  <si>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</si>
  <si>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</si>
  <si>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</si>
  <si>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</si>
  <si>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</si>
  <si>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</si>
  <si>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</si>
  <si>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</si>
  <si>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</si>
  <si>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</si>
  <si>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</si>
  <si>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</si>
  <si>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</si>
  <si>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</si>
  <si>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</si>
  <si>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</si>
  <si>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</si>
  <si>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</si>
  <si>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</si>
  <si>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</si>
  <si>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</si>
  <si>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</si>
  <si>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</si>
  <si>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</si>
  <si>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</si>
  <si>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</si>
  <si>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</si>
  <si>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</si>
  <si>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</si>
  <si>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</si>
  <si>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</si>
  <si>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</si>
  <si>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</si>
  <si>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</si>
  <si>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</si>
  <si>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</si>
  <si>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</si>
  <si>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</si>
  <si>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</si>
  <si>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</si>
  <si>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</si>
  <si>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</si>
  <si>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</si>
  <si>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</si>
  <si>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</si>
  <si>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</si>
  <si>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</si>
  <si>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</si>
  <si>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</si>
  <si>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</si>
  <si>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</si>
  <si>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</si>
  <si>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</si>
  <si>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</si>
  <si>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</si>
  <si>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</si>
  <si>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</si>
  <si>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</si>
  <si>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</si>
  <si>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</si>
  <si>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</si>
  <si>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</si>
  <si>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</si>
  <si>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</si>
  <si>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</si>
  <si>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</si>
  <si>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</si>
  <si>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</si>
  <si>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</si>
  <si>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</si>
  <si>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</si>
  <si>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</si>
  <si>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</si>
  <si>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</si>
  <si>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</si>
  <si>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</si>
  <si>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</si>
  <si>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</si>
  <si>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</si>
  <si>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</si>
  <si>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</si>
  <si>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</si>
  <si>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</si>
  <si>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</si>
  <si>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</si>
  <si>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</si>
  <si>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</si>
  <si>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</si>
  <si>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</si>
  <si>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</si>
  <si>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</si>
  <si>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</si>
  <si>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</si>
  <si>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</si>
  <si>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</si>
  <si>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</si>
  <si>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</si>
  <si>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</si>
  <si>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</si>
  <si>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</si>
  <si>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</si>
  <si>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</si>
  <si>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</si>
  <si>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</si>
  <si>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</si>
  <si>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</si>
  <si>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</si>
  <si>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</si>
  <si>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</si>
  <si>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</si>
  <si>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</si>
  <si>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</si>
  <si>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</si>
  <si>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</si>
  <si>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</si>
  <si>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</si>
  <si>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</si>
  <si>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</si>
  <si>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</si>
  <si>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</si>
  <si>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</si>
  <si>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</si>
  <si>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</si>
  <si>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</si>
  <si>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</si>
  <si>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</si>
  <si>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</si>
  <si>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</si>
  <si>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</si>
  <si>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</si>
  <si>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</si>
  <si>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</si>
  <si>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</si>
  <si>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</si>
  <si>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</si>
  <si>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</si>
  <si>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</si>
  <si>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</si>
  <si>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</si>
  <si>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</si>
  <si>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</si>
  <si>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</si>
  <si>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</si>
  <si>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</si>
  <si>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</si>
  <si>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</si>
  <si>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</si>
  <si>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</si>
  <si>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</si>
  <si>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</si>
  <si>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</si>
  <si>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</si>
  <si>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</si>
  <si>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</si>
  <si>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</si>
  <si>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</si>
  <si>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</si>
  <si>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</si>
  <si>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</si>
  <si>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</si>
  <si>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</si>
  <si>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</si>
  <si>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</si>
  <si>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</si>
  <si>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</si>
  <si>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</si>
  <si>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</si>
  <si>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</si>
  <si>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</si>
  <si>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</si>
  <si>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</si>
  <si>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</si>
  <si>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</si>
  <si>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</si>
  <si>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</si>
  <si>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</si>
  <si>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</si>
  <si>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</si>
  <si>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</si>
  <si>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</si>
  <si>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</si>
  <si>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</si>
  <si>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</si>
  <si>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</si>
  <si>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</si>
  <si>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</si>
  <si>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</si>
  <si>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</si>
  <si>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</si>
  <si>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</si>
  <si>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</si>
  <si>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</si>
  <si>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</si>
  <si>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</si>
  <si>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</si>
  <si>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</si>
  <si>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</si>
  <si>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</si>
  <si>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</si>
  <si>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</si>
  <si>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</si>
  <si>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</si>
  <si>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</si>
  <si>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</si>
  <si>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</si>
  <si>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</si>
  <si>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</si>
  <si>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</si>
  <si>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</si>
  <si>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</si>
  <si>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</si>
  <si>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</si>
  <si>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</si>
  <si>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</si>
  <si>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</si>
  <si>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</si>
  <si>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</si>
  <si>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</si>
  <si>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</si>
  <si>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</si>
  <si>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</si>
  <si>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</si>
  <si>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</si>
  <si>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</si>
  <si>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</si>
  <si>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</si>
  <si>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</si>
  <si>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</si>
  <si>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</si>
  <si>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</si>
  <si>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</si>
  <si>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</si>
  <si>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</si>
  <si>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</si>
  <si>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</si>
  <si>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</si>
  <si>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</si>
  <si>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</si>
  <si>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</si>
  <si>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</si>
  <si>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</si>
  <si>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</si>
  <si>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</si>
  <si>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</si>
  <si>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</si>
  <si>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</si>
  <si>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</si>
  <si>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</si>
  <si>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</si>
  <si>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</si>
  <si>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</si>
  <si>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</si>
  <si>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</si>
  <si>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</si>
  <si>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</si>
  <si>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</si>
  <si>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</si>
  <si>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</si>
  <si>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</si>
  <si>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</si>
  <si>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</si>
  <si>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</si>
  <si>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</si>
  <si>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</si>
  <si>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</si>
  <si>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</si>
  <si>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</si>
  <si>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</si>
  <si>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</si>
  <si>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</si>
  <si>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</si>
  <si>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</si>
  <si>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</si>
  <si>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</si>
  <si>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</si>
  <si>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</si>
  <si>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</si>
  <si>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</si>
  <si>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</si>
  <si>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</si>
  <si>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</si>
  <si>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</si>
  <si>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</si>
  <si>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</si>
  <si>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</si>
  <si>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</si>
  <si>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</si>
  <si>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</si>
  <si>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</si>
  <si>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</si>
  <si>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</si>
  <si>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</si>
  <si>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</si>
  <si>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</si>
  <si>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</si>
  <si>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</si>
  <si>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</si>
  <si>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</si>
  <si>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</si>
  <si>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</si>
  <si>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</si>
  <si>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</si>
  <si>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</si>
  <si>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</si>
  <si>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</si>
  <si>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</si>
  <si>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</si>
  <si>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</si>
  <si>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</si>
  <si>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</si>
  <si>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</si>
  <si>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</si>
  <si>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</si>
  <si>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</si>
  <si>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</si>
  <si>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</si>
  <si>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</si>
  <si>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</si>
  <si>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</si>
  <si>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</si>
  <si>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</si>
  <si>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</si>
  <si>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</si>
  <si>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</si>
  <si>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</si>
  <si>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</si>
  <si>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</si>
  <si>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</si>
  <si>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</si>
  <si>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</si>
  <si>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</si>
  <si>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</si>
  <si>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</si>
  <si>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</si>
  <si>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</si>
  <si>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</si>
  <si>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</si>
  <si>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</si>
  <si>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</si>
  <si>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</si>
  <si>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</si>
  <si>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</si>
  <si>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</si>
  <si>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</si>
  <si>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</si>
  <si>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</si>
  <si>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</si>
  <si>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</si>
  <si>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</si>
  <si>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</si>
  <si>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</si>
  <si>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</si>
  <si>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</si>
  <si>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</si>
  <si>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</si>
  <si>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</si>
  <si>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</si>
  <si>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</si>
  <si>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</si>
  <si>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</si>
  <si>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</si>
  <si>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</si>
  <si>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</si>
  <si>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</si>
  <si>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</si>
  <si>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</si>
  <si>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</si>
  <si>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</si>
  <si>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</si>
  <si>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</si>
  <si>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</si>
  <si>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</si>
  <si>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</si>
  <si>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</si>
  <si>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</si>
  <si>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</si>
  <si>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</si>
  <si>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</si>
  <si>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</si>
  <si>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</si>
  <si>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</si>
  <si>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</si>
  <si>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</si>
  <si>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</si>
  <si>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</si>
  <si>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</si>
  <si>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</si>
  <si>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</si>
  <si>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</si>
  <si>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</si>
  <si>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</si>
  <si>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</si>
  <si>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</si>
  <si>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</si>
  <si>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</si>
  <si>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</si>
  <si>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</si>
  <si>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</si>
  <si>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</si>
  <si>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</si>
  <si>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</si>
  <si>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</si>
  <si>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</si>
  <si>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</si>
  <si>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</si>
  <si>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</si>
  <si>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</si>
  <si>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</si>
  <si>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</si>
  <si>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</si>
  <si>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</si>
  <si>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</si>
  <si>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</si>
  <si>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</si>
  <si>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</si>
  <si>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</si>
  <si>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</si>
  <si>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</si>
  <si>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</si>
  <si>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</si>
  <si>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</si>
  <si>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</si>
  <si>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</si>
  <si>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</si>
  <si>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</si>
  <si>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</si>
  <si>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</si>
  <si>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</si>
  <si>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</si>
  <si>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</si>
  <si>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</si>
  <si>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</si>
  <si>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</si>
  <si>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</si>
  <si>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</si>
  <si>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</si>
  <si>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</si>
  <si>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</si>
  <si>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</si>
  <si>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</si>
  <si>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</si>
  <si>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</si>
  <si>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</si>
  <si>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</si>
  <si>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</si>
  <si>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</si>
  <si>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</si>
  <si>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</si>
  <si>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</si>
  <si>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</si>
  <si>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</si>
  <si>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</si>
  <si>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</si>
  <si>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</si>
  <si>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</si>
  <si>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</si>
  <si>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</si>
  <si>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</si>
  <si>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</si>
  <si>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</si>
  <si>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</si>
  <si>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</si>
  <si>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</si>
  <si>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</si>
  <si>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</si>
  <si>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</si>
  <si>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</si>
  <si>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</si>
  <si>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</si>
  <si>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</si>
  <si>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</si>
  <si>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</si>
  <si>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</si>
  <si>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</si>
  <si>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</si>
  <si>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</si>
  <si>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</si>
  <si>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</si>
  <si>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</si>
  <si>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</si>
  <si>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</si>
  <si>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</si>
  <si>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</si>
  <si>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</si>
  <si>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</si>
  <si>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</si>
  <si>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</si>
  <si>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</si>
  <si>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</si>
  <si>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</si>
  <si>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</si>
  <si>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</si>
  <si>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</si>
  <si>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</si>
  <si>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</si>
  <si>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</si>
  <si>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</si>
  <si>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</si>
  <si>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</si>
  <si>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</si>
  <si>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</si>
  <si>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</si>
  <si>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</si>
  <si>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</si>
  <si>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</si>
  <si>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</si>
  <si>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</si>
  <si>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</si>
  <si>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</si>
  <si>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</si>
  <si>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</si>
  <si>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</si>
  <si>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</si>
  <si>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</si>
  <si>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</si>
  <si>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</si>
  <si>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</si>
  <si>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</si>
  <si>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</si>
  <si>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</si>
  <si>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</si>
  <si>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</si>
  <si>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</si>
  <si>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</si>
  <si>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</si>
  <si>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</si>
  <si>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</si>
  <si>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</si>
  <si>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</si>
  <si>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</si>
  <si>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</si>
  <si>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</si>
  <si>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</si>
  <si>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</si>
  <si>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</si>
  <si>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</si>
  <si>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</si>
  <si>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</si>
  <si>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</si>
  <si>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</si>
  <si>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</si>
  <si>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</si>
  <si>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</si>
  <si>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</si>
  <si>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</si>
  <si>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</si>
  <si>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</si>
  <si>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</si>
  <si>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</si>
  <si>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</si>
  <si>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</si>
  <si>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</si>
  <si>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</si>
  <si>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</si>
  <si>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</si>
  <si>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</si>
  <si>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</si>
  <si>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</si>
  <si>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</si>
  <si>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</si>
  <si>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</si>
  <si>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</si>
  <si>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</si>
  <si>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</si>
  <si>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</si>
  <si>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</si>
  <si>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</si>
  <si>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</si>
  <si>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</si>
  <si>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</si>
  <si>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</si>
  <si>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</si>
  <si>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</si>
  <si>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</si>
  <si>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</si>
  <si>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</si>
  <si>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</si>
  <si>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</si>
  <si>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</si>
  <si>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</si>
  <si>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</si>
  <si>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</si>
  <si>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</si>
  <si>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</si>
  <si>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</si>
  <si>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</si>
  <si>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</si>
  <si>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</si>
  <si>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</si>
  <si>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</si>
  <si>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</si>
  <si>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</si>
  <si>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</si>
  <si>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</si>
  <si>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</si>
  <si>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</si>
  <si>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</si>
  <si>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</si>
  <si>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</si>
  <si>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</si>
  <si>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</si>
  <si>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</si>
  <si>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</si>
  <si>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</si>
  <si>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</si>
  <si>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</si>
  <si>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</si>
  <si>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</si>
  <si>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</si>
  <si>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</si>
  <si>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</si>
  <si>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</si>
  <si>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</si>
  <si>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</si>
  <si>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</si>
  <si>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</si>
  <si>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</si>
  <si>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</si>
  <si>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</si>
  <si>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</si>
  <si>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</si>
  <si>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</si>
  <si>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</si>
  <si>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</si>
  <si>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</si>
  <si>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</si>
  <si>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</si>
  <si>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</si>
  <si>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</si>
  <si>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</si>
  <si>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</si>
  <si>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</si>
  <si>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</si>
  <si>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</si>
  <si>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</si>
  <si>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</si>
  <si>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</si>
  <si>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</si>
  <si>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</si>
  <si>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</si>
  <si>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</si>
  <si>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</si>
  <si>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</si>
  <si>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</si>
  <si>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</si>
  <si>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</si>
  <si>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</si>
  <si>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</si>
  <si>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</si>
  <si>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</si>
  <si>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</si>
  <si>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</si>
  <si>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</si>
  <si>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</si>
  <si>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</si>
  <si>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</si>
  <si>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</si>
  <si>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</si>
  <si>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</si>
  <si>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</si>
  <si>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</si>
  <si>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</si>
  <si>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</si>
  <si>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</si>
  <si>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</si>
  <si>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</si>
  <si>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</si>
  <si>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</si>
  <si>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</si>
  <si>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</si>
  <si>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</si>
  <si>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</si>
  <si>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</si>
  <si>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</si>
  <si>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</si>
  <si>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</si>
  <si>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</si>
  <si>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</si>
  <si>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</si>
  <si>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</si>
  <si>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</si>
  <si>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</si>
  <si>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</si>
  <si>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</si>
  <si>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</si>
  <si>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</si>
  <si>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</si>
  <si>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</si>
  <si>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</si>
  <si>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</si>
  <si>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</si>
  <si>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</si>
  <si>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</si>
  <si>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</si>
  <si>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</si>
  <si>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</si>
  <si>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</si>
  <si>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</si>
  <si>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</si>
  <si>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</si>
  <si>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</si>
  <si>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</si>
  <si>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</si>
  <si>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</si>
  <si>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</si>
  <si>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</si>
  <si>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</si>
  <si>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</si>
  <si>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</si>
  <si>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</si>
  <si>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</si>
  <si>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</si>
  <si>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</si>
  <si>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</si>
  <si>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</si>
  <si>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</si>
  <si>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</si>
  <si>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</si>
  <si>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</si>
  <si>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</si>
  <si>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</si>
  <si>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</si>
  <si>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</si>
  <si>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</si>
  <si>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</si>
  <si>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</si>
  <si>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</si>
  <si>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</si>
  <si>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</si>
  <si>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</si>
  <si>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</si>
  <si>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</si>
  <si>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</si>
  <si>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</si>
  <si>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</si>
  <si>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</si>
  <si>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</si>
  <si>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</si>
  <si>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</si>
  <si>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</si>
  <si>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</si>
  <si>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</si>
  <si>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</si>
  <si>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</si>
  <si>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</si>
  <si>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</si>
  <si>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</si>
  <si>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</si>
  <si>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</si>
  <si>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</si>
  <si>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</si>
  <si>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</si>
  <si>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</si>
  <si>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</si>
  <si>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</si>
  <si>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</si>
  <si>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</si>
  <si>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</si>
  <si>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</si>
  <si>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</si>
  <si>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</si>
  <si>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</si>
  <si>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</si>
  <si>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</si>
  <si>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</si>
  <si>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</si>
  <si>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</si>
  <si>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</si>
  <si>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</si>
  <si>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</si>
  <si>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</si>
  <si>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</si>
  <si>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</si>
  <si>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</si>
  <si>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</si>
  <si>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</si>
  <si>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</si>
  <si>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</si>
  <si>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</si>
  <si>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</si>
  <si>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</si>
  <si>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</si>
  <si>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</si>
  <si>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</si>
  <si>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</si>
  <si>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</si>
  <si>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</si>
  <si>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</si>
  <si>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</si>
  <si>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</si>
  <si>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</si>
  <si>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</si>
  <si>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</si>
  <si>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</si>
  <si>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</si>
  <si>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</si>
  <si>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</si>
  <si>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</si>
  <si>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</si>
  <si>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</si>
  <si>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</si>
  <si>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</si>
  <si>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</si>
  <si>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</si>
  <si>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</si>
  <si>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</si>
  <si>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</si>
  <si>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</si>
  <si>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</si>
  <si>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</si>
  <si>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</si>
  <si>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</si>
  <si>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</si>
  <si>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</si>
  <si>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</si>
  <si>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</si>
  <si>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</si>
  <si>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</si>
  <si>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</si>
  <si>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</si>
  <si>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</si>
  <si>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</si>
  <si>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</si>
  <si>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</si>
  <si>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</si>
  <si>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</si>
  <si>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</si>
  <si>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</si>
  <si>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</si>
  <si>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</si>
  <si>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</si>
  <si>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</si>
  <si>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</si>
  <si>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</si>
  <si>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</si>
  <si>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</si>
  <si>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</si>
  <si>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</si>
  <si>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</si>
  <si>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</si>
  <si>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</si>
  <si>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</si>
  <si>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</si>
  <si>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</si>
  <si>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</si>
  <si>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</si>
  <si>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</si>
  <si>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</si>
  <si>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</si>
  <si>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</si>
  <si>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</si>
  <si>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</si>
  <si>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</si>
  <si>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</si>
  <si>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</si>
  <si>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</si>
  <si>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</si>
  <si>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</si>
  <si>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</si>
  <si>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</si>
  <si>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</si>
  <si>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</si>
  <si>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</si>
  <si>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</si>
  <si>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</si>
  <si>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</si>
  <si>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</si>
  <si>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</si>
  <si>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</si>
  <si>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</si>
  <si>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</si>
  <si>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</si>
  <si>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</si>
  <si>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</si>
  <si>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</si>
  <si>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</si>
  <si>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</si>
  <si>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</si>
  <si>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</si>
  <si>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</si>
  <si>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</si>
  <si>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</si>
  <si>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</si>
  <si>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</si>
  <si>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</si>
  <si>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</si>
  <si>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</si>
  <si>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</si>
  <si>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</si>
  <si>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</si>
  <si>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</si>
  <si>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</si>
  <si>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</si>
  <si>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</si>
  <si>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</si>
  <si>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</si>
  <si>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</si>
  <si>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</si>
  <si>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</si>
  <si>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</si>
  <si>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</si>
  <si>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</si>
  <si>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</si>
  <si>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</si>
  <si>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</si>
  <si>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</si>
  <si>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</si>
  <si>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</si>
  <si>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</si>
  <si>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</si>
  <si>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</si>
  <si>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</si>
  <si>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</si>
  <si>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</si>
  <si>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</si>
  <si>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</si>
  <si>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</si>
  <si>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</si>
  <si>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</si>
  <si>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</si>
  <si>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</si>
  <si>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</si>
  <si>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</si>
  <si>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</si>
  <si>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</si>
  <si>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</si>
  <si>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</si>
  <si>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</si>
  <si>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</si>
  <si>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</si>
  <si>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</si>
  <si>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</si>
  <si>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</si>
  <si>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</si>
  <si>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</si>
  <si>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</si>
  <si>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</si>
  <si>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</si>
  <si>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</si>
  <si>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</si>
  <si>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</si>
  <si>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</si>
  <si>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</si>
  <si>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</si>
  <si>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</si>
  <si>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</si>
  <si>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</si>
  <si>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</si>
  <si>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</si>
  <si>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</si>
  <si>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</si>
  <si>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</si>
  <si>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</si>
  <si>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</si>
  <si>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</si>
  <si>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</si>
  <si>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</si>
  <si>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</si>
  <si>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</si>
  <si>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</si>
  <si>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</si>
  <si>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</si>
  <si>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</si>
  <si>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</si>
  <si>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</si>
  <si>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</si>
  <si>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</si>
  <si>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</si>
  <si>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</si>
  <si>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</si>
  <si>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</si>
  <si>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</si>
  <si>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</si>
  <si>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</si>
  <si>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</si>
  <si>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</si>
  <si>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</si>
  <si>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</si>
  <si>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</si>
  <si>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</si>
  <si>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</si>
  <si>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</si>
  <si>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</si>
  <si>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</si>
  <si>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</si>
  <si>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</si>
  <si>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</si>
  <si>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</si>
  <si>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</si>
  <si>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</si>
  <si>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</si>
  <si>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</si>
  <si>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</si>
  <si>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</si>
  <si>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</si>
  <si>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</si>
  <si>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</si>
  <si>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</si>
  <si>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</si>
  <si>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</si>
  <si>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</si>
  <si>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</si>
  <si>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</si>
  <si>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</si>
  <si>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</si>
  <si>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</si>
  <si>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</si>
  <si>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</si>
  <si>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</si>
  <si>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</si>
  <si>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</si>
  <si>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</si>
  <si>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</si>
  <si>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</si>
  <si>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</si>
  <si>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</si>
  <si>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</si>
  <si>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</si>
  <si>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</si>
  <si>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</si>
  <si>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</si>
  <si>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</si>
  <si>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</si>
  <si>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</si>
  <si>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</si>
  <si>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</si>
  <si>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</si>
  <si>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</si>
  <si>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</si>
  <si>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</si>
  <si>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</si>
  <si>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</si>
  <si>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</si>
  <si>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</si>
  <si>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</si>
  <si>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</si>
  <si>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</si>
  <si>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</si>
  <si>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</si>
  <si>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</si>
  <si>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</si>
  <si>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</si>
  <si>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</si>
  <si>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</si>
  <si>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</si>
  <si>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</si>
  <si>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</si>
  <si>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</si>
  <si>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</si>
  <si>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</si>
  <si>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</si>
  <si>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</si>
  <si>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</si>
  <si>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</si>
  <si>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</si>
  <si>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</si>
  <si>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</si>
  <si>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</si>
  <si>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</si>
  <si>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</si>
  <si>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</si>
  <si>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</si>
  <si>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</si>
  <si>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</si>
  <si>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</si>
  <si>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</si>
  <si>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</si>
  <si>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</si>
  <si>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</si>
  <si>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</si>
  <si>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</si>
  <si>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</si>
  <si>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</si>
  <si>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</si>
  <si>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</si>
  <si>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</si>
  <si>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</si>
  <si>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</si>
  <si>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</si>
  <si>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</si>
  <si>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</si>
  <si>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</si>
  <si>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</si>
  <si>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</si>
  <si>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</si>
  <si>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</si>
  <si>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</si>
  <si>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</si>
  <si>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</si>
  <si>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</si>
  <si>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</si>
  <si>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</si>
  <si>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</si>
  <si>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</si>
  <si>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</si>
  <si>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</si>
  <si>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</si>
  <si>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</si>
  <si>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</si>
  <si>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</si>
  <si>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</si>
  <si>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</si>
  <si>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</si>
  <si>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</si>
  <si>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</si>
  <si>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</si>
  <si>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</si>
  <si>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</si>
  <si>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</si>
  <si>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</si>
  <si>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</si>
  <si>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</si>
  <si>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</si>
  <si>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</si>
  <si>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</si>
  <si>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</si>
  <si>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</si>
  <si>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</si>
  <si>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</si>
  <si>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</si>
  <si>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</si>
  <si>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</si>
  <si>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</si>
  <si>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</si>
  <si>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</si>
  <si>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</si>
  <si>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</si>
  <si>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</si>
  <si>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</si>
  <si>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</si>
  <si>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</si>
  <si>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</si>
  <si>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</si>
  <si>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</si>
  <si>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</si>
  <si>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</si>
  <si>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</si>
  <si>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</si>
  <si>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</si>
  <si>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</si>
  <si>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</si>
  <si>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</si>
  <si>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</si>
  <si>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</si>
  <si>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</si>
  <si>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</si>
  <si>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</si>
  <si>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</si>
  <si>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</si>
  <si>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</si>
  <si>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</si>
  <si>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</si>
  <si>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</si>
  <si>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</si>
  <si>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</si>
  <si>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</si>
  <si>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</si>
  <si>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</si>
  <si>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</si>
  <si>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</si>
  <si>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</si>
  <si>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</si>
  <si>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</si>
  <si>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</si>
  <si>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</si>
  <si>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</si>
  <si>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</si>
  <si>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</si>
  <si>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</si>
  <si>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</si>
  <si>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</si>
  <si>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</si>
  <si>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</si>
  <si>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</si>
  <si>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</si>
  <si>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</si>
  <si>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</si>
  <si>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</si>
  <si>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</si>
  <si>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</si>
  <si>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</si>
  <si>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</si>
  <si>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</si>
  <si>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</si>
  <si>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</si>
  <si>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</si>
  <si>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</si>
  <si>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</si>
  <si>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</si>
  <si>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</si>
  <si>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</si>
  <si>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</si>
  <si>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</si>
  <si>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</si>
  <si>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</si>
  <si>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</si>
  <si>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</si>
  <si>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</si>
  <si>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</si>
  <si>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</si>
  <si>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</si>
  <si>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</si>
  <si>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</si>
  <si>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</si>
  <si>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</si>
  <si>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</si>
  <si>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</si>
  <si>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</si>
  <si>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</si>
  <si>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</si>
  <si>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</si>
  <si>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</si>
  <si>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</si>
  <si>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</si>
  <si>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</si>
  <si>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</si>
  <si>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</si>
  <si>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</si>
  <si>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</si>
  <si>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</si>
  <si>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</si>
  <si>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</si>
  <si>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</si>
  <si>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</si>
  <si>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</si>
  <si>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</si>
  <si>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</si>
  <si>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</si>
  <si>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</si>
  <si>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</si>
  <si>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</si>
  <si>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</si>
  <si>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</si>
  <si>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</si>
  <si>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</si>
  <si>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</si>
  <si>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</si>
  <si>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</si>
  <si>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</si>
  <si>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</si>
  <si>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</si>
  <si>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</si>
  <si>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</si>
  <si>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</si>
  <si>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</si>
  <si>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</si>
  <si>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</si>
  <si>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</si>
  <si>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</si>
  <si>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</si>
  <si>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</si>
  <si>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</si>
  <si>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</si>
  <si>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</si>
  <si>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</si>
  <si>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</si>
  <si>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</si>
  <si>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</si>
  <si>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</si>
  <si>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</si>
  <si>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</si>
  <si>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</si>
  <si>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</si>
  <si>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</si>
  <si>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</si>
  <si>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</si>
  <si>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</si>
  <si>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</si>
  <si>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</si>
  <si>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</si>
  <si>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</si>
  <si>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</si>
  <si>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</si>
  <si>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</si>
  <si>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</si>
  <si>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</si>
  <si>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</si>
  <si>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</si>
  <si>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</si>
  <si>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</si>
  <si>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</si>
  <si>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</si>
  <si>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</si>
  <si>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</si>
  <si>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</si>
  <si>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</si>
  <si>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</si>
  <si>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</si>
  <si>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</si>
  <si>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</si>
  <si>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</si>
  <si>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</si>
  <si>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</si>
  <si>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</si>
  <si>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</si>
  <si>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</si>
  <si>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</si>
  <si>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</si>
  <si>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</si>
  <si>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</si>
  <si>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</si>
  <si>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</si>
  <si>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</si>
  <si>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</si>
  <si>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</si>
  <si>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</si>
  <si>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</si>
  <si>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</si>
  <si>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</si>
  <si>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</si>
  <si>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</si>
  <si>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</si>
  <si>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</si>
  <si>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</si>
  <si>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</si>
  <si>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</si>
  <si>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</si>
  <si>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</si>
  <si>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</si>
  <si>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</si>
  <si>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</si>
  <si>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</si>
  <si>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</si>
  <si>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</si>
  <si>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</si>
  <si>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</si>
  <si>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</si>
  <si>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</si>
  <si>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</si>
  <si>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</si>
  <si>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</si>
  <si>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</si>
  <si>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</si>
  <si>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</si>
  <si>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</si>
  <si>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</si>
  <si>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</si>
  <si>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</si>
  <si>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</si>
  <si>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</si>
  <si>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</si>
  <si>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</si>
  <si>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</si>
  <si>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</si>
  <si>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</si>
  <si>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</si>
  <si>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</si>
  <si>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</si>
  <si>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</si>
  <si>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</si>
  <si>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</si>
  <si>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</si>
  <si>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</si>
  <si>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</si>
  <si>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</si>
  <si>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</si>
  <si>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</si>
  <si>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</si>
  <si>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</si>
  <si>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</si>
  <si>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</si>
  <si>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</si>
  <si>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</si>
  <si>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</si>
  <si>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</si>
  <si>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</si>
  <si>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</si>
  <si>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</si>
  <si>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</si>
  <si>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</si>
  <si>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</si>
  <si>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</si>
  <si>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</si>
  <si>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</si>
  <si>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</si>
  <si>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</si>
  <si>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</si>
  <si>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</si>
  <si>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</si>
  <si>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</si>
  <si>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</si>
  <si>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</si>
  <si>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</si>
  <si>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</si>
  <si>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</si>
  <si>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</si>
  <si>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</si>
  <si>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</si>
  <si>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</si>
  <si>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</si>
  <si>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</si>
  <si>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</si>
  <si>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</si>
  <si>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</si>
  <si>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</si>
  <si>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</si>
  <si>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</si>
  <si>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</si>
  <si>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</si>
  <si>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</si>
  <si>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</si>
  <si>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</si>
  <si>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</si>
  <si>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</si>
  <si>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</si>
  <si>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</si>
  <si>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</si>
  <si>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</si>
  <si>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</si>
  <si>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</si>
  <si>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</si>
  <si>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</si>
  <si>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</si>
  <si>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</si>
  <si>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</si>
  <si>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</si>
  <si>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</si>
  <si>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</si>
  <si>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</si>
  <si>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</si>
  <si>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</si>
  <si>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</si>
  <si>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</si>
  <si>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</si>
  <si>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</si>
  <si>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</si>
  <si>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</si>
  <si>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</si>
  <si>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</si>
  <si>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</si>
  <si>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</si>
  <si>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</si>
  <si>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</si>
  <si>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</si>
  <si>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</si>
  <si>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</si>
  <si>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</si>
  <si>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</si>
  <si>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</si>
  <si>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</si>
  <si>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</si>
  <si>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</si>
  <si>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</si>
  <si>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</si>
  <si>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</si>
  <si>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</si>
  <si>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</si>
  <si>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</si>
  <si>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</si>
  <si>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</si>
  <si>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</si>
  <si>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</si>
  <si>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</si>
  <si>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</si>
  <si>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</si>
  <si>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</si>
  <si>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</si>
  <si>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</si>
  <si>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</si>
  <si>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</si>
  <si>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</si>
  <si>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</si>
  <si>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</si>
  <si>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</si>
  <si>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</si>
  <si>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</si>
  <si>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</si>
  <si>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</si>
  <si>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</si>
  <si>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</si>
  <si>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</si>
  <si>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</si>
  <si>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</si>
  <si>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</si>
  <si>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</si>
  <si>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</si>
  <si>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</si>
  <si>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</si>
  <si>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</si>
  <si>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</si>
  <si>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</si>
  <si>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</si>
  <si>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</si>
  <si>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</si>
  <si>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</si>
  <si>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</si>
  <si>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</si>
  <si>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</si>
  <si>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</si>
  <si>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</si>
  <si>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</si>
  <si>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</si>
  <si>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</si>
  <si>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</si>
  <si>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</si>
  <si>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</si>
  <si>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</si>
  <si>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</si>
  <si>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</si>
  <si>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</si>
  <si>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</si>
  <si>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</si>
  <si>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</si>
  <si>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</si>
  <si>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</si>
  <si>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</si>
  <si>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</si>
  <si>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</si>
  <si>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</si>
  <si>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</si>
  <si>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</si>
  <si>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</si>
  <si>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</si>
  <si>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</si>
  <si>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</si>
  <si>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</si>
  <si>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</si>
  <si>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</si>
  <si>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</si>
  <si>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</si>
  <si>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</si>
  <si>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</si>
  <si>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</si>
  <si>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</si>
  <si>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</si>
  <si>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</si>
  <si>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</si>
  <si>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</si>
  <si>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</si>
  <si>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</si>
  <si>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</si>
  <si>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</si>
  <si>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</si>
  <si>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</si>
  <si>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</si>
  <si>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</si>
  <si>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</si>
  <si>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</si>
  <si>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</si>
  <si>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</si>
  <si>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</si>
  <si>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</si>
  <si>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</si>
  <si>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</si>
  <si>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</si>
  <si>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</si>
  <si>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</si>
  <si>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</si>
  <si>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</si>
  <si>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</si>
  <si>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</si>
  <si>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</si>
  <si>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</si>
  <si>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</si>
  <si>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</si>
  <si>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</si>
  <si>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</si>
  <si>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</si>
  <si>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</si>
  <si>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</si>
  <si>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</si>
  <si>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</si>
  <si>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</si>
  <si>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</si>
  <si>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</si>
  <si>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</si>
  <si>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</si>
  <si>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</si>
  <si>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</si>
  <si>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</si>
  <si>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</si>
  <si>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</si>
  <si>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</si>
  <si>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</si>
  <si>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</si>
  <si>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</si>
  <si>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</si>
  <si>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</si>
  <si>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</si>
  <si>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</si>
  <si>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</si>
  <si>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</si>
  <si>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</si>
  <si>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</si>
  <si>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</si>
  <si>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</si>
  <si>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</si>
  <si>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</si>
  <si>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</si>
  <si>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</si>
  <si>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</si>
  <si>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</si>
  <si>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</si>
  <si>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</si>
  <si>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</si>
  <si>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</si>
  <si>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</si>
  <si>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</si>
  <si>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</si>
  <si>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</si>
  <si>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</si>
  <si>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</si>
  <si>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</si>
  <si>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</si>
  <si>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</si>
  <si>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</si>
  <si>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</si>
  <si>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</si>
  <si>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</si>
  <si>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</si>
  <si>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</si>
  <si>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</si>
  <si>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</si>
  <si>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</si>
  <si>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</si>
  <si>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</si>
  <si>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</si>
  <si>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</si>
  <si>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</si>
  <si>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</si>
  <si>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</si>
  <si>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</si>
  <si>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</si>
  <si>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</si>
  <si>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</si>
  <si>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</si>
  <si>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</si>
  <si>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</si>
  <si>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</si>
  <si>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</si>
  <si>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</si>
  <si>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</si>
  <si>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</si>
  <si>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</si>
  <si>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</si>
  <si>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</si>
  <si>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</si>
  <si>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</si>
  <si>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</si>
  <si>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</si>
  <si>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</si>
  <si>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</si>
  <si>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</si>
  <si>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</si>
  <si>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</si>
  <si>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</si>
  <si>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</si>
  <si>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</si>
  <si>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</si>
  <si>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</si>
  <si>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</si>
  <si>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</si>
  <si>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</si>
  <si>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</si>
  <si>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</si>
  <si>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</si>
  <si>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</si>
  <si>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</si>
  <si>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</si>
  <si>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</si>
  <si>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</si>
  <si>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</si>
  <si>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</si>
  <si>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</si>
  <si>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</si>
  <si>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</si>
  <si>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</si>
  <si>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</si>
  <si>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</si>
  <si>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</si>
  <si>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</si>
  <si>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</si>
  <si>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</si>
  <si>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</si>
  <si>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</si>
  <si>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</si>
  <si>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</si>
  <si>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</si>
  <si>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</si>
  <si>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</si>
  <si>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</si>
  <si>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</si>
  <si>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</si>
  <si>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</si>
  <si>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</si>
  <si>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</si>
  <si>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</si>
  <si>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</si>
  <si>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</si>
  <si>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</si>
  <si>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</si>
  <si>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</si>
  <si>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</si>
  <si>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</si>
  <si>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</si>
  <si>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</si>
  <si>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</si>
  <si>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</si>
  <si>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</si>
  <si>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</si>
  <si>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</si>
  <si>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</si>
  <si>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</si>
  <si>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</si>
  <si>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</si>
  <si>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</si>
  <si>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</si>
  <si>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</si>
  <si>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</si>
  <si>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</si>
  <si>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</si>
  <si>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</si>
  <si>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</si>
  <si>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</si>
  <si>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</si>
  <si>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</si>
  <si>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</si>
  <si>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</si>
  <si>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</si>
  <si>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</si>
  <si>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</si>
  <si>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</si>
  <si>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</si>
  <si>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</si>
  <si>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</si>
  <si>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</si>
  <si>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</si>
  <si>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</si>
  <si>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</si>
  <si>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</si>
  <si>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</si>
  <si>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</si>
  <si>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</si>
  <si>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</si>
  <si>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</si>
  <si>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</si>
  <si>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</si>
  <si>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</si>
  <si>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</si>
  <si>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</si>
  <si>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</si>
  <si>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</si>
  <si>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</si>
  <si>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</si>
  <si>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</si>
  <si>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</si>
  <si>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</si>
  <si>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</si>
  <si>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</si>
  <si>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</si>
  <si>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</si>
  <si>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</si>
  <si>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</si>
  <si>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</si>
  <si>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</si>
  <si>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</si>
  <si>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</si>
  <si>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</si>
  <si>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</si>
  <si>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</si>
  <si>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</si>
  <si>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</si>
  <si>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</si>
  <si>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</si>
  <si>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</si>
  <si>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</si>
  <si>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</si>
  <si>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</si>
  <si>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</si>
  <si>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</si>
  <si>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</si>
  <si>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</si>
  <si>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</si>
  <si>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</si>
  <si>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</si>
  <si>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</si>
  <si>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</si>
  <si>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</si>
  <si>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</si>
  <si>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</si>
  <si>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</si>
  <si>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</si>
  <si>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</si>
  <si>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</si>
  <si>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</si>
  <si>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</si>
  <si>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</si>
  <si>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</si>
  <si>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</si>
  <si>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</si>
  <si>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</si>
  <si>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</si>
  <si>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</si>
  <si>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</si>
  <si>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</si>
  <si>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</si>
  <si>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</si>
  <si>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</si>
  <si>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</si>
  <si>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</si>
  <si>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</si>
  <si>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</si>
  <si>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</si>
  <si>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</si>
  <si>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</si>
  <si>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</si>
  <si>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</si>
  <si>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</si>
  <si>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</si>
  <si>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</si>
  <si>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</si>
  <si>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</si>
  <si>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</si>
  <si>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</si>
  <si>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</si>
  <si>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</si>
  <si>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</si>
  <si>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</si>
  <si>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</si>
  <si>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</si>
  <si>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</si>
  <si>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</si>
  <si>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</si>
  <si>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</si>
  <si>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</si>
  <si>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</si>
  <si>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</si>
  <si>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</si>
  <si>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</si>
  <si>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</si>
  <si>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</si>
  <si>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</si>
  <si>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</si>
  <si>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</si>
  <si>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</si>
  <si>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</si>
  <si>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</si>
  <si>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</si>
  <si>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</si>
  <si>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</si>
  <si>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</si>
  <si>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</si>
  <si>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</si>
  <si>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</si>
  <si>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</si>
  <si>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</si>
  <si>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</si>
  <si>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</si>
  <si>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</si>
  <si>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</si>
  <si>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</si>
  <si>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</si>
  <si>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</si>
  <si>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</si>
  <si>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</si>
  <si>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</si>
  <si>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</si>
  <si>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</si>
  <si>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</si>
  <si>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</si>
  <si>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</si>
  <si>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</si>
  <si>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</si>
  <si>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</si>
  <si>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</si>
  <si>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</si>
  <si>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</si>
  <si>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</si>
  <si>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</si>
  <si>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</si>
  <si>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</si>
  <si>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</si>
  <si>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</si>
  <si>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</si>
  <si>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</si>
  <si>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</si>
  <si>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</si>
  <si>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</si>
  <si>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</si>
  <si>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</si>
  <si>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</si>
  <si>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</si>
  <si>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</si>
  <si>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</si>
  <si>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</si>
  <si>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</si>
  <si>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</si>
  <si>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</si>
  <si>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</si>
  <si>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</si>
  <si>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</si>
  <si>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</si>
  <si>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</si>
  <si>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</si>
  <si>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</si>
  <si>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</si>
  <si>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</si>
  <si>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</si>
  <si>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</si>
  <si>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</si>
  <si>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</si>
  <si>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</si>
  <si>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</si>
  <si>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</si>
  <si>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</si>
  <si>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</si>
  <si>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</si>
  <si>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</si>
  <si>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</si>
  <si>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</si>
  <si>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</si>
  <si>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</si>
  <si>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</si>
  <si>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</si>
  <si>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</si>
  <si>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</si>
  <si>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</si>
  <si>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</si>
  <si>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</si>
  <si>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</si>
  <si>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</si>
  <si>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</si>
  <si>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</si>
  <si>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</si>
  <si>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</si>
  <si>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</si>
  <si>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</si>
  <si>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</si>
  <si>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</si>
  <si>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</si>
  <si>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</si>
  <si>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</si>
  <si>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</si>
  <si>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</si>
  <si>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</si>
  <si>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</si>
  <si>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</si>
  <si>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</si>
  <si>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</si>
  <si>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</si>
  <si>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</si>
  <si>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</si>
  <si>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</si>
  <si>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</si>
  <si>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</si>
  <si>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</si>
  <si>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</si>
  <si>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</si>
  <si>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</si>
  <si>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</si>
  <si>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</si>
  <si>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</si>
  <si>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</si>
  <si>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</si>
  <si>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</si>
  <si>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</si>
  <si>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</si>
  <si>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</si>
  <si>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</si>
  <si>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</si>
  <si>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</si>
  <si>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</si>
  <si>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</si>
  <si>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</si>
  <si>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</si>
  <si>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</si>
  <si>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</si>
  <si>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</si>
  <si>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</si>
  <si>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</si>
  <si>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</si>
  <si>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</si>
  <si>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</si>
  <si>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</si>
  <si>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</si>
  <si>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</si>
  <si>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</si>
  <si>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</si>
  <si>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</si>
  <si>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</si>
  <si>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</si>
  <si>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</si>
  <si>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</si>
  <si>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</si>
  <si>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</si>
  <si>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</si>
  <si>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</si>
  <si>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</si>
  <si>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</si>
  <si>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</si>
  <si>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</si>
  <si>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</si>
  <si>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</si>
  <si>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</si>
  <si>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</si>
  <si>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</si>
  <si>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</si>
  <si>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</si>
  <si>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</si>
  <si>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</si>
  <si>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</si>
  <si>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</si>
  <si>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</si>
  <si>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</si>
  <si>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</si>
  <si>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</si>
  <si>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</si>
  <si>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</si>
  <si>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</si>
  <si>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</si>
  <si>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</si>
  <si>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</si>
  <si>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</si>
  <si>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</si>
  <si>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</si>
  <si>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</si>
  <si>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</si>
  <si>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</si>
  <si>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</si>
  <si>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</si>
  <si>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</si>
  <si>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</si>
  <si>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</si>
  <si>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</si>
  <si>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</si>
  <si>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</si>
  <si>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</si>
  <si>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</si>
  <si>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</si>
  <si>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</si>
  <si>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</si>
  <si>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</si>
  <si>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</si>
  <si>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</si>
  <si>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</si>
  <si>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</si>
  <si>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</si>
  <si>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</si>
  <si>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</si>
  <si>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</si>
  <si>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</si>
  <si>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</si>
  <si>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</si>
  <si>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</si>
  <si>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</si>
  <si>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</si>
  <si>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</si>
  <si>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</si>
  <si>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</si>
  <si>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</si>
  <si>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</si>
  <si>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</si>
  <si>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</si>
  <si>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</si>
  <si>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</si>
  <si>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</si>
  <si>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</si>
  <si>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</si>
  <si>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</si>
  <si>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</si>
  <si>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</si>
  <si>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</si>
  <si>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</si>
  <si>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</si>
  <si>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</si>
  <si>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</si>
  <si>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</si>
  <si>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</si>
  <si>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</si>
  <si>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</si>
  <si>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</si>
  <si>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</si>
  <si>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</si>
  <si>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</si>
  <si>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</si>
  <si>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</si>
  <si>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</si>
  <si>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</si>
  <si>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</si>
  <si>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</si>
  <si>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</si>
  <si>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</si>
  <si>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</si>
  <si>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</si>
  <si>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</si>
  <si>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</si>
  <si>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</si>
  <si>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</si>
  <si>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</si>
  <si>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</si>
  <si>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</si>
  <si>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</si>
  <si>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</si>
  <si>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</si>
  <si>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</si>
  <si>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</si>
  <si>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</si>
  <si>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</si>
  <si>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</si>
  <si>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</si>
  <si>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</si>
  <si>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</si>
  <si>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</si>
  <si>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</si>
  <si>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</si>
  <si>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</si>
  <si>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</si>
  <si>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</si>
  <si>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</si>
  <si>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</si>
  <si>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</si>
  <si>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</si>
  <si>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</si>
  <si>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</si>
  <si>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</si>
  <si>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</si>
  <si>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</si>
  <si>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</si>
  <si>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</si>
  <si>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</si>
  <si>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</si>
  <si>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</si>
  <si>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</si>
  <si>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</si>
  <si>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</si>
  <si>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</si>
  <si>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</si>
  <si>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</si>
  <si>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</si>
  <si>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</si>
  <si>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</si>
  <si>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</si>
  <si>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</si>
  <si>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</si>
  <si>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</si>
  <si>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</si>
  <si>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</si>
  <si>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</si>
  <si>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</si>
  <si>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</si>
  <si>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</si>
  <si>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</si>
  <si>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</si>
  <si>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</si>
  <si>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</si>
  <si>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</si>
  <si>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</si>
  <si>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</si>
  <si>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</si>
  <si>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</si>
  <si>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</si>
  <si>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</si>
  <si>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</si>
  <si>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</si>
  <si>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</si>
  <si>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</si>
  <si>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</si>
  <si>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</si>
  <si>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</si>
  <si>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</si>
  <si>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</si>
  <si>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</si>
  <si>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</si>
  <si>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</si>
  <si>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</si>
  <si>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</si>
  <si>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</si>
  <si>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</si>
  <si>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</si>
  <si>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</si>
  <si>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</si>
  <si>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</si>
  <si>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</si>
  <si>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</si>
  <si>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</si>
  <si>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</si>
  <si>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</si>
  <si>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</si>
  <si>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</si>
  <si>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</si>
  <si>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</si>
  <si>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</si>
  <si>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</si>
  <si>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</si>
  <si>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</si>
  <si>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</si>
  <si>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</si>
  <si>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</si>
  <si>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</si>
  <si>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</si>
  <si>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</si>
  <si>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</si>
  <si>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</si>
  <si>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</si>
  <si>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</si>
  <si>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</si>
  <si>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</si>
  <si>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</si>
  <si>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</si>
  <si>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</si>
  <si>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</si>
  <si>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</si>
  <si>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</si>
  <si>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</si>
  <si>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</si>
  <si>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</si>
  <si>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</si>
  <si>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</si>
  <si>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</si>
  <si>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</si>
  <si>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</si>
  <si>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</si>
  <si>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</si>
  <si>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</si>
  <si>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</si>
  <si>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</si>
  <si>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</si>
  <si>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</si>
  <si>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</si>
  <si>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</si>
  <si>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</si>
  <si>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</si>
  <si>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</si>
  <si>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</si>
  <si>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</si>
  <si>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</si>
  <si>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</si>
  <si>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</si>
  <si>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</si>
  <si>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</si>
  <si>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</si>
  <si>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</si>
  <si>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</si>
  <si>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</si>
  <si>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</si>
  <si>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</si>
  <si>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</si>
  <si>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</si>
  <si>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</si>
  <si>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</si>
  <si>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</si>
  <si>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</si>
  <si>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</si>
  <si>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</si>
  <si>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</si>
  <si>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</si>
  <si>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</si>
  <si>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</si>
  <si>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</si>
  <si>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</si>
  <si>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</si>
  <si>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</si>
  <si>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</si>
  <si>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</si>
  <si>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</si>
  <si>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</si>
  <si>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</si>
  <si>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</si>
  <si>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</si>
  <si>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</si>
  <si>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</si>
  <si>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</si>
  <si>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</si>
  <si>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</si>
  <si>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</si>
  <si>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</si>
  <si>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</si>
  <si>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</si>
  <si>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</si>
  <si>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</si>
  <si>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</si>
  <si>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</si>
  <si>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</si>
  <si>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</si>
  <si>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</si>
  <si>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</si>
  <si>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</si>
  <si>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</si>
  <si>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</si>
  <si>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</si>
  <si>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</si>
  <si>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</si>
  <si>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</si>
  <si>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</si>
  <si>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</si>
  <si>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</si>
  <si>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</si>
  <si>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</si>
  <si>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</si>
  <si>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</si>
  <si>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</si>
  <si>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</si>
  <si>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</si>
  <si>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</si>
  <si>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</si>
  <si>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</si>
  <si>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</si>
  <si>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</si>
  <si>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</si>
  <si>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</si>
  <si>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</si>
  <si>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</si>
  <si>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</si>
  <si>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</si>
  <si>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</si>
  <si>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</si>
  <si>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</si>
  <si>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</si>
  <si>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</si>
  <si>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</si>
  <si>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</si>
  <si>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</si>
  <si>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</si>
  <si>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</si>
  <si>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</si>
  <si>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</si>
  <si>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</si>
  <si>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</si>
  <si>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</si>
  <si>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</si>
  <si>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</si>
  <si>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</si>
  <si>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</si>
  <si>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</si>
  <si>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</si>
  <si>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</si>
  <si>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</si>
  <si>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</si>
  <si>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</si>
  <si>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</si>
  <si>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</si>
  <si>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</si>
  <si>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</si>
  <si>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</si>
  <si>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</si>
  <si>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</si>
  <si>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</si>
  <si>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</si>
  <si>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</si>
  <si>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</si>
  <si>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</si>
  <si>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</si>
  <si>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</si>
  <si>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</si>
  <si>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</si>
  <si>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</si>
  <si>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</si>
  <si>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</si>
  <si>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</si>
  <si>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</si>
  <si>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</si>
  <si>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</si>
  <si>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</si>
  <si>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</si>
  <si>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</si>
  <si>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</si>
  <si>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</si>
  <si>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</si>
  <si>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</si>
  <si>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</si>
  <si>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</si>
  <si>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</si>
  <si>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</si>
  <si>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</si>
  <si>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</si>
  <si>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</si>
  <si>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</si>
  <si>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</si>
  <si>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</si>
  <si>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</si>
  <si>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</si>
  <si>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</si>
  <si>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</si>
  <si>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</si>
  <si>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</si>
  <si>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</si>
  <si>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</si>
  <si>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</si>
  <si>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</si>
  <si>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</si>
  <si>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</si>
  <si>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</si>
  <si>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</si>
  <si>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</si>
  <si>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</si>
  <si>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</si>
  <si>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</si>
  <si>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</si>
  <si>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</si>
  <si>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</si>
  <si>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</si>
  <si>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</si>
  <si>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</si>
  <si>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</si>
  <si>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</si>
  <si>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</si>
  <si>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</si>
  <si>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</si>
  <si>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</si>
  <si>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</si>
  <si>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</si>
  <si>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</si>
  <si>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</si>
  <si>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</si>
  <si>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</si>
  <si>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</si>
  <si>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</si>
  <si>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</si>
  <si>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</si>
  <si>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</si>
  <si>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</si>
  <si>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</si>
  <si>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</si>
  <si>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</si>
  <si>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</si>
  <si>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</si>
  <si>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</si>
  <si>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</si>
  <si>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</si>
  <si>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</si>
  <si>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</si>
  <si>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</si>
  <si>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</si>
  <si>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</si>
  <si>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</si>
  <si>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</si>
  <si>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</si>
  <si>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</si>
  <si>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</si>
  <si>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</si>
  <si>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</si>
  <si>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</si>
  <si>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</si>
  <si>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</si>
  <si>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</si>
  <si>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</si>
  <si>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</si>
  <si>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</si>
  <si>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</si>
  <si>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</si>
  <si>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</si>
  <si>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</si>
  <si>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</si>
  <si>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</si>
  <si>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</si>
  <si>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</si>
  <si>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</si>
  <si>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</si>
  <si>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</si>
  <si>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</si>
  <si>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</si>
  <si>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</si>
  <si>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</si>
  <si>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</si>
  <si>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</si>
  <si>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</si>
  <si>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</si>
  <si>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</si>
  <si>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</si>
  <si>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</si>
  <si>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</si>
  <si>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</si>
  <si>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</si>
  <si>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</si>
  <si>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</si>
  <si>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</si>
  <si>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</si>
  <si>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</si>
  <si>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</si>
  <si>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</si>
  <si>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</si>
  <si>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</si>
  <si>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</si>
  <si>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</si>
  <si>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</si>
  <si>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</si>
  <si>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</si>
  <si>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</si>
  <si>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</si>
  <si>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</si>
  <si>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</si>
  <si>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</si>
  <si>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</si>
  <si>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</si>
  <si>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</si>
  <si>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</si>
  <si>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</si>
  <si>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</si>
  <si>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</si>
  <si>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</si>
  <si>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</si>
  <si>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</si>
  <si>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</si>
  <si>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</si>
  <si>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</si>
  <si>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</si>
  <si>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</si>
  <si>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</si>
  <si>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</si>
  <si>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</si>
  <si>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</si>
  <si>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</si>
  <si>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</si>
  <si>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</si>
  <si>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</si>
  <si>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</si>
  <si>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</si>
  <si>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</si>
  <si>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</si>
  <si>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</si>
  <si>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</si>
  <si>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</si>
  <si>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</si>
  <si>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</si>
  <si>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</si>
  <si>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</si>
  <si>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</si>
  <si>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</si>
  <si>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</si>
  <si>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</si>
  <si>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</si>
  <si>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</si>
  <si>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</si>
  <si>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</si>
  <si>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</si>
  <si>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</si>
  <si>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</si>
  <si>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</si>
  <si>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</si>
  <si>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</si>
  <si>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</si>
  <si>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</si>
  <si>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</si>
  <si>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</si>
  <si>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</si>
  <si>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</si>
  <si>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</si>
  <si>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</si>
  <si>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</si>
  <si>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</si>
  <si>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</si>
  <si>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</si>
  <si>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</si>
  <si>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</si>
  <si>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</si>
  <si>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</si>
  <si>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</si>
  <si>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</si>
  <si>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</si>
  <si>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</si>
  <si>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</si>
  <si>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</si>
  <si>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</si>
  <si>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</si>
  <si>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</si>
  <si>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</si>
  <si>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</si>
  <si>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</si>
  <si>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</si>
  <si>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</si>
  <si>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</si>
  <si>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</si>
  <si>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</si>
  <si>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</si>
  <si>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</si>
  <si>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</si>
  <si>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</si>
  <si>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</si>
  <si>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</si>
  <si>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</si>
  <si>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</si>
  <si>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</si>
  <si>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</si>
  <si>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</si>
  <si>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</si>
  <si>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</si>
  <si>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</si>
  <si>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</si>
  <si>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</si>
  <si>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</si>
  <si>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</si>
  <si>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</si>
  <si>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</si>
  <si>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</si>
  <si>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</si>
  <si>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</si>
  <si>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</si>
  <si>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</si>
  <si>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</si>
  <si>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</si>
  <si>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</si>
  <si>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</si>
  <si>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</si>
  <si>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</si>
  <si>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</si>
  <si>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</si>
  <si>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</si>
  <si>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</si>
  <si>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</si>
  <si>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</si>
  <si>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</si>
  <si>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</si>
  <si>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</si>
  <si>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</si>
  <si>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</si>
  <si>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</si>
  <si>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</si>
  <si>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</si>
  <si>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</si>
  <si>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</si>
  <si>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</si>
  <si>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</si>
  <si>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</si>
  <si>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</si>
  <si>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</si>
  <si>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</si>
  <si>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</si>
  <si>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</si>
  <si>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</si>
  <si>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</si>
  <si>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</si>
  <si>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</si>
  <si>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</si>
  <si>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</si>
  <si>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</si>
  <si>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</si>
  <si>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</si>
  <si>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</si>
  <si>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</si>
  <si>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</si>
  <si>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</si>
  <si>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</si>
  <si>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</si>
  <si>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</si>
  <si>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</si>
  <si>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</si>
  <si>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</si>
  <si>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</si>
  <si>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</si>
  <si>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</si>
  <si>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</si>
  <si>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</si>
  <si>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</si>
  <si>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</si>
  <si>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</si>
  <si>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</si>
  <si>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</si>
  <si>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</si>
  <si>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</si>
  <si>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</si>
  <si>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</si>
  <si>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</si>
  <si>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</si>
  <si>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</si>
  <si>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</si>
  <si>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</si>
  <si>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</si>
  <si>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</si>
  <si>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</si>
  <si>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</si>
  <si>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</si>
  <si>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</si>
  <si>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</si>
  <si>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</si>
  <si>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</si>
  <si>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</si>
  <si>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</si>
  <si>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</si>
  <si>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</si>
  <si>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</si>
  <si>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</si>
  <si>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</si>
  <si>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</si>
  <si>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</si>
  <si>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</si>
  <si>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</si>
  <si>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</si>
  <si>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</si>
  <si>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</si>
  <si>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</si>
  <si>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</si>
  <si>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</si>
  <si>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</si>
  <si>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</si>
  <si>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</si>
  <si>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</si>
  <si>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</si>
  <si>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</si>
  <si>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</si>
  <si>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</si>
  <si>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</si>
  <si>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</si>
  <si>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</si>
  <si>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</si>
  <si>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</si>
  <si>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</si>
  <si>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</si>
  <si>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</si>
  <si>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</si>
  <si>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</si>
  <si>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</si>
  <si>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</si>
  <si>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</si>
  <si>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</si>
  <si>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</si>
  <si>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</si>
  <si>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</si>
  <si>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</si>
  <si>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</si>
  <si>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</si>
  <si>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</si>
  <si>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</si>
  <si>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</si>
  <si>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</si>
  <si>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</si>
  <si>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</si>
  <si>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</si>
  <si>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</si>
  <si>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</si>
  <si>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</si>
  <si>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</si>
  <si>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</si>
  <si>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</si>
  <si>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</si>
  <si>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</si>
  <si>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</si>
  <si>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</si>
  <si>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</si>
  <si>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</si>
  <si>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</si>
  <si>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</si>
  <si>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</si>
  <si>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</si>
  <si>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</si>
  <si>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</si>
  <si>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</si>
  <si>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</si>
  <si>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</si>
  <si>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</si>
  <si>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</si>
  <si>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</si>
  <si>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</si>
  <si>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</si>
  <si>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</si>
  <si>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</si>
  <si>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</si>
  <si>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</si>
  <si>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</si>
  <si>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</si>
  <si>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</si>
  <si>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</si>
  <si>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</si>
  <si>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</si>
  <si>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</si>
  <si>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</si>
  <si>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</si>
  <si>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</si>
  <si>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</si>
  <si>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</si>
  <si>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</si>
  <si>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</si>
  <si>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</si>
  <si>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</si>
  <si>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</si>
  <si>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</si>
  <si>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</si>
  <si>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</si>
  <si>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</si>
  <si>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</si>
  <si>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</si>
  <si>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</si>
  <si>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</si>
  <si>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</si>
  <si>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</si>
  <si>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</si>
  <si>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</si>
  <si>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</si>
  <si>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</si>
  <si>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</si>
  <si>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</si>
  <si>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</si>
  <si>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</si>
  <si>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</si>
  <si>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</si>
  <si>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</si>
  <si>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</si>
  <si>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</si>
  <si>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</si>
  <si>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</si>
  <si>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</si>
  <si>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</si>
  <si>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</si>
  <si>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</si>
  <si>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</si>
  <si>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</si>
  <si>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</si>
  <si>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</si>
  <si>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</si>
  <si>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</si>
  <si>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</si>
  <si>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</si>
  <si>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</si>
  <si>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</si>
  <si>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</si>
  <si>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</si>
  <si>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</si>
  <si>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</si>
  <si>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</si>
  <si>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</si>
  <si>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</si>
  <si>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</si>
  <si>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</si>
  <si>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</si>
  <si>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</si>
  <si>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</si>
  <si>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</si>
  <si>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</si>
  <si>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</si>
  <si>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</si>
  <si>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</si>
  <si>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</si>
  <si>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</si>
  <si>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</si>
  <si>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</si>
  <si>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</si>
  <si>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</si>
  <si>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</si>
  <si>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</si>
  <si>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</si>
  <si>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</si>
  <si>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</si>
  <si>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</si>
  <si>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</si>
  <si>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</si>
  <si>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</si>
  <si>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</si>
  <si>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</si>
  <si>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</si>
  <si>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</si>
  <si>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</si>
  <si>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</si>
  <si>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</si>
  <si>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</si>
  <si>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</si>
  <si>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</si>
  <si>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</si>
  <si>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</si>
  <si>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</si>
  <si>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</si>
  <si>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</si>
  <si>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</si>
  <si>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</si>
  <si>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</si>
  <si>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</si>
  <si>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</si>
  <si>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</si>
  <si>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</si>
  <si>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</si>
  <si>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</si>
  <si>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</si>
  <si>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</si>
  <si>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</si>
  <si>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</si>
  <si>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</si>
  <si>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</si>
  <si>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</si>
  <si>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</si>
  <si>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</si>
  <si>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</si>
  <si>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</si>
  <si>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</si>
  <si>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</si>
  <si>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</si>
  <si>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</si>
  <si>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</si>
  <si>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</si>
  <si>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</si>
  <si>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</si>
  <si>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</si>
  <si>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</si>
  <si>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</si>
  <si>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</si>
  <si>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</si>
  <si>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</si>
  <si>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</si>
  <si>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</si>
  <si>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</si>
  <si>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</si>
  <si>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</si>
  <si>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</si>
  <si>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</si>
  <si>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</si>
  <si>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</si>
  <si>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</si>
  <si>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</si>
  <si>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</si>
  <si>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</si>
  <si>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</si>
  <si>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</si>
  <si>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</si>
  <si>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</si>
  <si>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</si>
  <si>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</si>
  <si>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</si>
  <si>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</si>
  <si>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</si>
  <si>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</si>
  <si>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</si>
  <si>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</si>
  <si>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</si>
  <si>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</si>
  <si>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</si>
  <si>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</si>
  <si>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</si>
  <si>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</si>
  <si>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</si>
  <si>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</si>
  <si>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</si>
  <si>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</si>
  <si>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</si>
  <si>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</si>
  <si>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</si>
  <si>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</si>
  <si>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</si>
  <si>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</si>
  <si>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</si>
  <si>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</si>
  <si>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</si>
  <si>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</si>
  <si>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</si>
  <si>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</si>
  <si>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</si>
  <si>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</si>
  <si>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</si>
  <si>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</si>
  <si>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</si>
  <si>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</si>
  <si>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</si>
  <si>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</si>
  <si>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</si>
  <si>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</si>
  <si>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</si>
  <si>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</si>
  <si>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</si>
  <si>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</si>
  <si>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</si>
  <si>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</si>
  <si>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</si>
  <si>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</si>
  <si>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</si>
  <si>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</si>
  <si>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</si>
  <si>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</si>
  <si>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</si>
  <si>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</si>
  <si>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</si>
  <si>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</si>
  <si>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</si>
  <si>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</si>
  <si>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</si>
  <si>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</si>
  <si>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</si>
  <si>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</si>
  <si>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</si>
  <si>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</si>
  <si>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</si>
  <si>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</si>
  <si>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</si>
  <si>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</si>
  <si>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</si>
  <si>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</si>
  <si>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</si>
  <si>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</si>
  <si>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</si>
  <si>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</si>
  <si>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</si>
  <si>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</si>
  <si>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</si>
  <si>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</si>
  <si>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</si>
  <si>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</si>
  <si>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</si>
  <si>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</si>
  <si>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</si>
  <si>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</si>
  <si>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</si>
  <si>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</si>
  <si>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</si>
  <si>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</si>
  <si>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</si>
  <si>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</si>
  <si>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</si>
  <si>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</si>
  <si>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</si>
  <si>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</si>
  <si>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</si>
  <si>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</si>
  <si>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</si>
  <si>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</si>
  <si>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</si>
  <si>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</si>
  <si>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</si>
  <si>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</si>
  <si>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</si>
  <si>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</si>
  <si>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</si>
  <si>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</si>
  <si>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</si>
  <si>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</si>
  <si>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</si>
  <si>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</si>
  <si>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</si>
  <si>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</si>
  <si>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</si>
  <si>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</si>
  <si>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</si>
  <si>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</si>
  <si>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</si>
  <si>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</si>
  <si>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</si>
  <si>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</si>
  <si>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</si>
  <si>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</si>
  <si>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</si>
  <si>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</si>
  <si>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</si>
  <si>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</si>
  <si>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</si>
  <si>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</si>
  <si>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</si>
  <si>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</si>
  <si>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</si>
  <si>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</si>
  <si>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</si>
  <si>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</si>
  <si>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</si>
  <si>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</si>
  <si>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</si>
  <si>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</si>
  <si>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</si>
  <si>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</si>
  <si>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</si>
  <si>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</si>
  <si>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</si>
  <si>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</si>
  <si>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</si>
  <si>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</si>
  <si>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</si>
  <si>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</si>
  <si>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</si>
  <si>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</si>
  <si>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</si>
  <si>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</si>
  <si>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</si>
  <si>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</si>
  <si>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</si>
  <si>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</si>
  <si>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</si>
  <si>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</si>
  <si>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</si>
  <si>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</si>
  <si>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</si>
  <si>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</si>
  <si>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</si>
  <si>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</si>
  <si>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</si>
  <si>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</si>
  <si>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</si>
  <si>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</si>
  <si>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</si>
  <si>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</si>
  <si>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</si>
  <si>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</si>
  <si>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</si>
  <si>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</si>
  <si>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</si>
  <si>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</si>
  <si>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</si>
  <si>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</si>
  <si>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</si>
  <si>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</si>
  <si>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</si>
  <si>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</si>
  <si>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</si>
  <si>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</si>
  <si>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</si>
  <si>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</si>
  <si>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</si>
  <si>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</si>
  <si>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</si>
  <si>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</si>
  <si>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</si>
  <si>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</si>
  <si>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</si>
  <si>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</si>
  <si>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</si>
  <si>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</si>
  <si>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</si>
  <si>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</si>
  <si>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</si>
  <si>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</si>
  <si>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</si>
  <si>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</si>
  <si>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</si>
  <si>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</si>
  <si>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</si>
  <si>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</si>
  <si>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</si>
  <si>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</si>
  <si>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</si>
  <si>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</si>
  <si>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</si>
  <si>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</si>
  <si>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</si>
  <si>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</si>
  <si>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</si>
  <si>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</si>
  <si>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</si>
  <si>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</si>
  <si>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</si>
  <si>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</si>
  <si>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</si>
  <si>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</si>
  <si>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</si>
  <si>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</si>
  <si>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</si>
  <si>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</si>
  <si>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</si>
  <si>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</si>
  <si>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</si>
  <si>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</si>
  <si>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</si>
  <si>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</si>
  <si>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</si>
  <si>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</si>
  <si>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</si>
  <si>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</si>
  <si>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</si>
  <si>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</si>
  <si>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</si>
  <si>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</si>
  <si>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</si>
  <si>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</si>
  <si>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</si>
  <si>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</si>
  <si>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</si>
  <si>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</si>
  <si>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</si>
  <si>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</si>
  <si>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</si>
  <si>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</si>
  <si>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</si>
  <si>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</si>
  <si>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</si>
  <si>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</si>
  <si>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</si>
  <si>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</si>
  <si>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</si>
  <si>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</si>
  <si>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</si>
  <si>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</si>
  <si>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</si>
  <si>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</si>
  <si>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</si>
  <si>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</si>
  <si>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</si>
  <si>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</si>
  <si>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</si>
  <si>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</si>
  <si>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</si>
  <si>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</si>
  <si>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</si>
  <si>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</si>
  <si>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</si>
  <si>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</si>
  <si>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</si>
  <si>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</si>
  <si>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</si>
  <si>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</si>
  <si>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</si>
  <si>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</si>
  <si>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</si>
  <si>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</si>
  <si>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</si>
  <si>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</si>
  <si>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</si>
  <si>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</si>
  <si>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</si>
  <si>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</si>
  <si>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</si>
  <si>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</si>
  <si>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</si>
  <si>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</si>
  <si>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</si>
  <si>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</si>
  <si>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</si>
  <si>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</si>
  <si>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</si>
  <si>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</si>
  <si>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</si>
  <si>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</si>
  <si>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</si>
  <si>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</si>
  <si>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</si>
  <si>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</si>
  <si>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</si>
  <si>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</si>
  <si>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</si>
  <si>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</si>
  <si>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</si>
  <si>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</si>
  <si>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</si>
  <si>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</si>
  <si>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</si>
  <si>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</si>
  <si>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</si>
  <si>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</si>
  <si>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</si>
  <si>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</si>
  <si>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</si>
  <si>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</si>
  <si>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</si>
  <si>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</si>
  <si>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</si>
  <si>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</si>
  <si>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</si>
  <si>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</si>
  <si>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</si>
  <si>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</si>
  <si>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</si>
  <si>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</si>
  <si>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</si>
  <si>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</si>
  <si>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</si>
  <si>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</si>
  <si>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</si>
  <si>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</si>
  <si>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</si>
  <si>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</si>
  <si>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</si>
  <si>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</si>
  <si>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</si>
  <si>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</si>
  <si>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</si>
  <si>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</si>
  <si>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</si>
  <si>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</si>
  <si>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</si>
  <si>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</si>
  <si>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</si>
  <si>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</si>
  <si>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</si>
  <si>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</si>
  <si>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</si>
  <si>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</si>
  <si>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</si>
  <si>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</si>
  <si>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</si>
  <si>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</si>
  <si>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</si>
  <si>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</si>
  <si>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</si>
  <si>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</si>
  <si>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</si>
  <si>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</si>
  <si>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</si>
  <si>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</si>
  <si>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</si>
  <si>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</si>
  <si>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</si>
  <si>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</si>
  <si>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</si>
  <si>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</si>
  <si>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</si>
  <si>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</si>
  <si>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</si>
  <si>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</si>
  <si>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</si>
  <si>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</si>
  <si>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</si>
  <si>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</si>
  <si>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</si>
  <si>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</si>
  <si>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</si>
  <si>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</si>
  <si>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</si>
  <si>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</si>
  <si>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</si>
  <si>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</si>
  <si>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</si>
  <si>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</si>
  <si>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</si>
  <si>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</si>
  <si>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</si>
  <si>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</si>
  <si>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</si>
  <si>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</si>
  <si>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</si>
  <si>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</si>
  <si>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</si>
  <si>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</si>
  <si>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</si>
  <si>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</si>
  <si>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</si>
  <si>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</si>
  <si>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</si>
  <si>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</si>
  <si>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</si>
  <si>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</si>
  <si>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</si>
  <si>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</si>
  <si>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</si>
  <si>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</si>
  <si>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</si>
  <si>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</si>
  <si>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</si>
  <si>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</si>
  <si>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</si>
  <si>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</si>
  <si>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</si>
  <si>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</si>
  <si>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</si>
  <si>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</si>
  <si>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</si>
  <si>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</si>
  <si>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</si>
  <si>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</si>
  <si>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</si>
  <si>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</si>
  <si>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</si>
  <si>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</si>
  <si>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</si>
  <si>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</si>
  <si>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</si>
  <si>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</si>
  <si>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</si>
  <si>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</si>
  <si>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</si>
  <si>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</si>
  <si>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</si>
  <si>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</si>
  <si>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</si>
  <si>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</si>
  <si>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</si>
  <si>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</si>
  <si>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</si>
  <si>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</si>
  <si>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</si>
  <si>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</si>
  <si>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</si>
  <si>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</si>
  <si>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</si>
  <si>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</si>
  <si>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</si>
  <si>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</si>
  <si>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</si>
  <si>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</si>
  <si>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</si>
  <si>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</si>
  <si>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</si>
  <si>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</si>
  <si>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</si>
  <si>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</si>
  <si>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</si>
  <si>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</si>
  <si>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</si>
  <si>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</si>
  <si>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</si>
  <si>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</si>
  <si>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</si>
  <si>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</si>
  <si>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</si>
  <si>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</si>
  <si>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</si>
  <si>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</si>
  <si>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</si>
  <si>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</si>
  <si>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</si>
  <si>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</si>
  <si>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</si>
  <si>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</si>
  <si>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</si>
  <si>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</si>
  <si>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</si>
  <si>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</si>
  <si>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</si>
  <si>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</si>
  <si>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</si>
  <si>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</si>
  <si>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</si>
  <si>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</si>
  <si>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</si>
  <si>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</si>
  <si>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</si>
  <si>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</si>
  <si>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</si>
  <si>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</si>
  <si>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</si>
  <si>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</si>
  <si>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</si>
  <si>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</si>
  <si>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</si>
  <si>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</si>
  <si>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</si>
  <si>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</si>
  <si>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</si>
  <si>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</si>
  <si>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</si>
  <si>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</si>
  <si>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</si>
  <si>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</si>
  <si>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</si>
  <si>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</si>
  <si>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</si>
  <si>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</si>
  <si>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</si>
  <si>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</si>
  <si>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</si>
  <si>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</si>
  <si>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</si>
  <si>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</si>
  <si>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</si>
  <si>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</si>
  <si>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</si>
  <si>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</si>
  <si>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</si>
  <si>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</si>
  <si>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</si>
  <si>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</si>
  <si>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</si>
  <si>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</si>
  <si>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</si>
  <si>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</si>
  <si>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</si>
  <si>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</si>
  <si>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</si>
  <si>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</si>
  <si>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</si>
  <si>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</si>
  <si>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</si>
  <si>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</si>
  <si>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</si>
  <si>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</si>
  <si>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</si>
  <si>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</si>
  <si>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</si>
  <si>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</si>
  <si>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</si>
  <si>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</si>
  <si>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</si>
  <si>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</si>
  <si>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</si>
  <si>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</si>
  <si>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</si>
  <si>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</si>
  <si>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</si>
  <si>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</si>
  <si>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</si>
  <si>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</si>
  <si>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</si>
  <si>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</si>
  <si>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</si>
  <si>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</si>
  <si>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</si>
  <si>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</si>
  <si>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</si>
  <si>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</si>
  <si>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</si>
  <si>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</si>
  <si>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</si>
  <si>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</si>
  <si>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</si>
  <si>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</si>
  <si>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</si>
  <si>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</si>
  <si>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</si>
  <si>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</si>
  <si>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</si>
  <si>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</si>
  <si>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</si>
  <si>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</si>
  <si>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</si>
  <si>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</si>
  <si>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</si>
  <si>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</si>
  <si>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</si>
  <si>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</si>
  <si>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</si>
  <si>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</si>
  <si>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</si>
  <si>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</si>
  <si>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</si>
  <si>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</si>
  <si>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</si>
  <si>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</si>
  <si>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</si>
  <si>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</si>
  <si>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</si>
  <si>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</si>
  <si>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</si>
  <si>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</si>
  <si>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</si>
  <si>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</si>
  <si>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</si>
  <si>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</si>
  <si>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</si>
  <si>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</si>
  <si>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</si>
  <si>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</si>
  <si>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</si>
  <si>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</si>
  <si>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</si>
  <si>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</si>
  <si>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</si>
  <si>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</si>
  <si>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</si>
  <si>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</si>
  <si>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</si>
  <si>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</si>
  <si>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</si>
  <si>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</si>
  <si>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</si>
  <si>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</si>
  <si>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</si>
  <si>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</si>
  <si>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</si>
  <si>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</si>
  <si>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</si>
  <si>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</si>
  <si>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</si>
  <si>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</si>
  <si>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</si>
  <si>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</si>
  <si>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</si>
  <si>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</si>
  <si>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</si>
  <si>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</si>
  <si>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</si>
  <si>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</si>
  <si>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</si>
  <si>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</si>
  <si>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</si>
  <si>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</si>
  <si>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</si>
  <si>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</si>
  <si>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</si>
  <si>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</si>
  <si>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</si>
  <si>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</si>
  <si>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</si>
  <si>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</si>
  <si>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</si>
  <si>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</si>
  <si>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</si>
  <si>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</si>
  <si>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</si>
  <si>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</si>
  <si>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</si>
  <si>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</si>
  <si>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</si>
  <si>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</si>
  <si>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</si>
  <si>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</si>
  <si>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</si>
  <si>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</si>
  <si>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</si>
  <si>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</si>
  <si>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</si>
  <si>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</si>
  <si>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</si>
  <si>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</si>
  <si>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</si>
  <si>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</si>
  <si>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</si>
  <si>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</si>
  <si>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</si>
  <si>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</si>
  <si>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</si>
  <si>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</si>
  <si>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</si>
  <si>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</si>
  <si>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</si>
  <si>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</si>
  <si>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</si>
  <si>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</si>
  <si>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</si>
  <si>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</si>
  <si>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</si>
  <si>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</si>
  <si>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</si>
  <si>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</si>
  <si>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</si>
  <si>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</si>
  <si>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</si>
  <si>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</si>
  <si>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</si>
  <si>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</si>
  <si>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</si>
  <si>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</si>
  <si>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</si>
  <si>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</si>
  <si>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</si>
  <si>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</si>
  <si>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</si>
  <si>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</si>
  <si>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</si>
  <si>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</si>
  <si>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</si>
  <si>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</si>
  <si>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</si>
  <si>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</si>
  <si>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</si>
  <si>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</si>
  <si>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</si>
  <si>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</si>
  <si>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</si>
  <si>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</si>
  <si>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</si>
  <si>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</si>
  <si>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</si>
  <si>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</si>
  <si>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</si>
  <si>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</si>
  <si>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</si>
  <si>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</si>
  <si>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</si>
  <si>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</si>
  <si>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</si>
  <si>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</si>
  <si>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</si>
  <si>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</si>
  <si>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</si>
  <si>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</si>
  <si>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</si>
  <si>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</si>
  <si>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</si>
  <si>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</si>
  <si>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</si>
  <si>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</si>
  <si>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</si>
  <si>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</si>
  <si>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</si>
  <si>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</si>
  <si>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</si>
  <si>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</si>
  <si>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</si>
  <si>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</si>
  <si>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</si>
  <si>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</si>
  <si>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</si>
  <si>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</si>
  <si>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</si>
  <si>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</si>
  <si>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</si>
  <si>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</si>
  <si>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</si>
  <si>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</si>
  <si>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</si>
  <si>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</si>
  <si>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</si>
  <si>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</si>
  <si>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</si>
  <si>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</si>
  <si>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</si>
  <si>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</si>
  <si>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</si>
  <si>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</si>
  <si>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</si>
  <si>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</si>
  <si>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</si>
  <si>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</si>
  <si>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</si>
  <si>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</si>
  <si>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</si>
  <si>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</si>
  <si>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</si>
  <si>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</si>
  <si>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</si>
  <si>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</si>
  <si>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</si>
  <si>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</si>
  <si>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</si>
  <si>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</si>
  <si>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</si>
  <si>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</si>
  <si>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</si>
  <si>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</si>
  <si>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</si>
  <si>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</si>
  <si>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</si>
  <si>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</si>
  <si>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</si>
  <si>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</si>
  <si>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</si>
  <si>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</si>
  <si>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</si>
  <si>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</si>
  <si>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</si>
  <si>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</si>
  <si>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</si>
  <si>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</si>
  <si>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</si>
  <si>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</si>
  <si>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</si>
  <si>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</si>
  <si>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</si>
  <si>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</si>
  <si>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</si>
  <si>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</si>
  <si>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</si>
  <si>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</si>
  <si>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</si>
  <si>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</si>
  <si>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</si>
  <si>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</si>
  <si>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</si>
  <si>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</si>
  <si>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</si>
  <si>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</si>
  <si>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</si>
  <si>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</si>
  <si>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</si>
  <si>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</si>
  <si>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</si>
  <si>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</si>
  <si>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</si>
  <si>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</si>
  <si>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</si>
  <si>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</si>
  <si>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</si>
  <si>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</si>
  <si>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</si>
  <si>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</si>
  <si>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</si>
  <si>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</si>
  <si>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</si>
  <si>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</si>
  <si>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</si>
  <si>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</si>
  <si>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</si>
  <si>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</si>
  <si>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</si>
  <si>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</si>
  <si>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</si>
  <si>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</si>
  <si>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</si>
  <si>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</si>
  <si>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</si>
  <si>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</si>
  <si>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</si>
  <si>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</si>
  <si>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</si>
  <si>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</si>
  <si>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</si>
  <si>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</si>
  <si>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</si>
  <si>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</si>
  <si>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</si>
  <si>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</si>
  <si>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</si>
  <si>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</si>
  <si>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</si>
  <si>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</si>
  <si>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</si>
  <si>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</si>
  <si>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</si>
  <si>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</si>
  <si>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</si>
  <si>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</si>
  <si>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</si>
  <si>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</si>
  <si>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</si>
  <si>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</si>
  <si>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</si>
  <si>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</si>
  <si>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</si>
  <si>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</si>
  <si>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</si>
  <si>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</si>
  <si>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</si>
  <si>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</si>
  <si>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</si>
  <si>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</si>
  <si>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</si>
  <si>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</si>
  <si>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</si>
  <si>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</si>
  <si>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</si>
  <si>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</si>
  <si>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</si>
  <si>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</si>
  <si>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</si>
  <si>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</si>
  <si>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</si>
  <si>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</si>
  <si>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</si>
  <si>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</si>
  <si>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</si>
  <si>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</si>
  <si>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</si>
  <si>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</si>
  <si>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</si>
  <si>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</si>
  <si>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</si>
  <si>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</si>
  <si>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</si>
  <si>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</si>
  <si>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</si>
  <si>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</si>
  <si>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</si>
  <si>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</si>
  <si>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</si>
  <si>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</si>
  <si>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</si>
  <si>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</si>
  <si>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</si>
  <si>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</si>
  <si>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</si>
  <si>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</si>
  <si>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</si>
  <si>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</si>
  <si>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</si>
  <si>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</si>
  <si>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</si>
  <si>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</si>
  <si>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</si>
  <si>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</si>
  <si>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</si>
  <si>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</si>
  <si>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</si>
  <si>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</si>
  <si>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</si>
  <si>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</si>
  <si>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</si>
  <si>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</si>
  <si>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</si>
  <si>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</si>
  <si>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</si>
  <si>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</si>
  <si>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</si>
  <si>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</si>
  <si>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</si>
  <si>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</si>
  <si>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</si>
  <si>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</si>
  <si>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</si>
  <si>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</si>
  <si>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</si>
  <si>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</si>
  <si>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</si>
  <si>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</si>
  <si>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</si>
  <si>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</si>
  <si>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</si>
  <si>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</si>
  <si>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</si>
  <si>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</si>
  <si>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</si>
  <si>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</si>
  <si>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</si>
  <si>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</si>
  <si>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</si>
  <si>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</si>
  <si>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</si>
  <si>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</si>
  <si>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</si>
  <si>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</si>
  <si>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</si>
  <si>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</si>
  <si>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</si>
  <si>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</si>
  <si>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</si>
  <si>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</si>
  <si>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</si>
  <si>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</si>
  <si>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</si>
  <si>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</si>
  <si>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</si>
  <si>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</si>
  <si>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</si>
  <si>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</si>
  <si>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</si>
  <si>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</si>
  <si>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</si>
  <si>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</si>
  <si>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</si>
  <si>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</si>
  <si>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</si>
  <si>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</si>
  <si>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</si>
  <si>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</si>
  <si>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</si>
  <si>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</si>
  <si>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</si>
  <si>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</si>
  <si>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</si>
  <si>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</si>
  <si>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</si>
  <si>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</si>
  <si>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</si>
  <si>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</si>
  <si>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</si>
  <si>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</si>
  <si>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</si>
  <si>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</si>
  <si>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</si>
  <si>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</si>
  <si>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</si>
  <si>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</si>
  <si>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</si>
  <si>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</si>
  <si>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</si>
  <si>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</si>
  <si>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</si>
  <si>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</si>
  <si>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</si>
  <si>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</si>
  <si>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</si>
  <si>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</si>
  <si>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</si>
  <si>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</si>
  <si>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</si>
  <si>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</si>
  <si>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</si>
  <si>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</si>
  <si>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</si>
  <si>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</si>
  <si>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</si>
  <si>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</si>
  <si>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</si>
  <si>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</si>
  <si>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</si>
  <si>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</si>
  <si>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</si>
  <si>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</si>
  <si>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</si>
  <si>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</si>
  <si>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</si>
  <si>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</si>
  <si>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</si>
  <si>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</si>
  <si>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</si>
  <si>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</si>
  <si>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</si>
  <si>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</si>
  <si>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</si>
  <si>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</si>
  <si>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</si>
  <si>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</si>
  <si>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</si>
  <si>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</si>
  <si>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</si>
  <si>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</si>
  <si>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</si>
  <si>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</si>
  <si>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</si>
  <si>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</si>
  <si>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</si>
  <si>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</si>
  <si>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</si>
  <si>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</si>
  <si>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</si>
  <si>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</si>
  <si>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</si>
  <si>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</si>
  <si>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</si>
  <si>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</si>
  <si>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</si>
  <si>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</si>
  <si>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</si>
  <si>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</si>
  <si>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</si>
  <si>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</si>
  <si>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</si>
  <si>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</si>
  <si>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</si>
  <si>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</si>
  <si>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</si>
  <si>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</si>
  <si>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</si>
  <si>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</si>
  <si>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</si>
  <si>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</si>
  <si>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</si>
  <si>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</si>
  <si>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</si>
  <si>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</si>
  <si>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</si>
  <si>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</si>
  <si>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</si>
  <si>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</si>
  <si>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</si>
  <si>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</si>
  <si>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</si>
  <si>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</si>
  <si>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</si>
  <si>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</si>
  <si>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</si>
  <si>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</si>
  <si>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</si>
  <si>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</si>
  <si>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</si>
  <si>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</si>
  <si>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</si>
  <si>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</si>
  <si>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</si>
  <si>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</si>
  <si>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</si>
  <si>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</si>
  <si>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</si>
  <si>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</si>
  <si>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</si>
  <si>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</si>
  <si>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</si>
  <si>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</si>
  <si>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</si>
  <si>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</si>
  <si>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</si>
  <si>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</si>
  <si>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</si>
  <si>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</si>
  <si>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</si>
  <si>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</si>
  <si>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</si>
  <si>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</si>
  <si>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</si>
  <si>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</si>
  <si>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</si>
  <si>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</si>
  <si>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</si>
  <si>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</si>
  <si>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</si>
  <si>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</si>
  <si>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</si>
  <si>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</si>
  <si>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</si>
  <si>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</si>
  <si>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</si>
  <si>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</si>
  <si>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</si>
  <si>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</si>
  <si>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</si>
  <si>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</si>
  <si>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</si>
  <si>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</si>
  <si>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</si>
  <si>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</si>
  <si>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</si>
  <si>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</si>
  <si>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</si>
  <si>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</si>
  <si>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</si>
  <si>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</si>
  <si>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</si>
  <si>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</si>
  <si>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</si>
  <si>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</si>
  <si>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</si>
  <si>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</si>
  <si>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</si>
  <si>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</si>
  <si>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</si>
  <si>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</si>
  <si>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</si>
  <si>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</si>
  <si>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</si>
  <si>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</si>
  <si>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</si>
  <si>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</si>
  <si>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</si>
  <si>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</si>
  <si>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</si>
  <si>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</si>
  <si>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</si>
  <si>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</si>
  <si>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</si>
  <si>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</si>
  <si>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</si>
  <si>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</si>
  <si>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</si>
  <si>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</si>
  <si>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</si>
  <si>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</si>
  <si>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</si>
  <si>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</si>
  <si>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</si>
  <si>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</si>
  <si>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</si>
  <si>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</si>
  <si>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</si>
  <si>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</si>
  <si>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</si>
  <si>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</si>
  <si>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</si>
  <si>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</si>
  <si>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</si>
  <si>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</si>
  <si>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</si>
  <si>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</si>
  <si>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</si>
  <si>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</si>
  <si>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</si>
  <si>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</si>
  <si>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</si>
  <si>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</si>
  <si>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</si>
  <si>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</si>
  <si>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</si>
  <si>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</si>
  <si>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</si>
  <si>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</si>
  <si>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</si>
  <si>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</si>
  <si>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</si>
  <si>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</si>
  <si>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</si>
  <si>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</si>
  <si>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</si>
  <si>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</si>
  <si>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</si>
  <si>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</si>
  <si>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</si>
  <si>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</si>
  <si>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</si>
  <si>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</si>
  <si>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</si>
  <si>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</si>
  <si>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</si>
  <si>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</si>
  <si>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</si>
  <si>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</si>
  <si>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</si>
  <si>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</si>
  <si>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</si>
  <si>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</si>
  <si>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</si>
  <si>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</si>
  <si>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</si>
  <si>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</si>
  <si>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</si>
  <si>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</si>
  <si>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</si>
  <si>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</si>
  <si>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</si>
  <si>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</si>
  <si>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</si>
  <si>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</si>
  <si>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</si>
  <si>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</si>
  <si>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</si>
  <si>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</si>
  <si>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</si>
  <si>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</si>
  <si>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</si>
  <si>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</si>
  <si>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</si>
  <si>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</si>
  <si>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</si>
  <si>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</si>
  <si>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</si>
  <si>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</si>
  <si>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</si>
  <si>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</si>
  <si>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</si>
  <si>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</si>
  <si>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</si>
  <si>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</si>
  <si>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</si>
  <si>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</si>
  <si>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</si>
  <si>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</si>
  <si>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</si>
  <si>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</si>
  <si>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</si>
  <si>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</si>
  <si>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</si>
  <si>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</si>
  <si>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</si>
  <si>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</si>
  <si>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</si>
  <si>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</si>
  <si>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</si>
  <si>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</si>
  <si>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</si>
  <si>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</si>
  <si>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</si>
  <si>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</si>
  <si>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</si>
  <si>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</si>
  <si>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</si>
  <si>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</si>
  <si>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</si>
  <si>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</si>
  <si>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</si>
  <si>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</si>
  <si>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</si>
  <si>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</si>
  <si>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</si>
  <si>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</si>
  <si>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</si>
  <si>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</si>
  <si>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</si>
  <si>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</si>
  <si>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</si>
  <si>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</si>
  <si>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</si>
  <si>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</si>
  <si>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</si>
  <si>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</si>
  <si>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</si>
  <si>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</si>
  <si>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</si>
  <si>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</si>
  <si>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</si>
  <si>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</si>
  <si>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</si>
  <si>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</si>
  <si>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</si>
  <si>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</si>
  <si>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</si>
  <si>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</si>
  <si>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</si>
  <si>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</si>
  <si>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</si>
  <si>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</si>
  <si>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</si>
  <si>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</si>
  <si>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</si>
  <si>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</si>
  <si>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</si>
  <si>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</si>
  <si>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</si>
  <si>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</si>
  <si>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</si>
  <si>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</si>
  <si>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</si>
  <si>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</si>
  <si>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</si>
  <si>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</si>
  <si>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</si>
  <si>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</si>
  <si>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</si>
  <si>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</si>
  <si>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</si>
  <si>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</si>
  <si>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</si>
  <si>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</si>
  <si>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</si>
  <si>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</si>
  <si>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</si>
  <si>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</si>
  <si>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</si>
  <si>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</si>
  <si>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</si>
  <si>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</si>
  <si>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</si>
  <si>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</si>
  <si>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</si>
  <si>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</si>
  <si>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</si>
  <si>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</si>
  <si>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</si>
  <si>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</si>
  <si>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</si>
  <si>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</si>
  <si>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</si>
  <si>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</si>
  <si>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</si>
  <si>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</si>
  <si>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</si>
  <si>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</si>
  <si>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</si>
  <si>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</si>
  <si>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</si>
  <si>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</si>
  <si>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</si>
  <si>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</si>
  <si>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</si>
  <si>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</si>
  <si>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</si>
  <si>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</si>
  <si>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</si>
  <si>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</si>
  <si>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</si>
  <si>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</si>
  <si>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</si>
  <si>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</si>
  <si>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</si>
  <si>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</si>
  <si>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</si>
  <si>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</si>
  <si>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</si>
  <si>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</si>
  <si>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</si>
  <si>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</si>
  <si>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</si>
  <si>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</si>
  <si>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</si>
  <si>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</si>
  <si>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</si>
  <si>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</si>
  <si>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</si>
  <si>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</si>
  <si>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</si>
  <si>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</si>
  <si>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</si>
  <si>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</si>
  <si>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</si>
  <si>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</si>
  <si>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</si>
  <si>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</si>
  <si>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</si>
  <si>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</si>
  <si>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</si>
  <si>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</si>
  <si>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</si>
  <si>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</si>
  <si>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</si>
  <si>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</si>
  <si>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</si>
  <si>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</si>
  <si>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</si>
  <si>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</si>
  <si>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</si>
  <si>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</si>
  <si>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</si>
  <si>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</si>
  <si>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</si>
  <si>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</si>
  <si>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</si>
  <si>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</si>
  <si>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</si>
  <si>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</si>
  <si>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</si>
  <si>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</si>
  <si>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</si>
  <si>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</si>
  <si>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</si>
  <si>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</si>
  <si>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</si>
  <si>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</si>
  <si>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</si>
  <si>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</si>
  <si>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</si>
  <si>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</si>
  <si>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</si>
  <si>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</si>
  <si>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</si>
  <si>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</si>
  <si>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</si>
  <si>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</si>
  <si>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</si>
  <si>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</si>
  <si>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</si>
  <si>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</si>
  <si>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</si>
  <si>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</si>
  <si>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</si>
  <si>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</si>
  <si>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</si>
  <si>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</si>
  <si>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</si>
  <si>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</si>
  <si>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</si>
  <si>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</si>
  <si>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</si>
  <si>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</si>
  <si>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</si>
  <si>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</si>
  <si>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</si>
  <si>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</si>
  <si>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</si>
  <si>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</si>
  <si>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</si>
  <si>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</si>
  <si>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</si>
  <si>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</si>
  <si>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</si>
  <si>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</si>
  <si>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</si>
  <si>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</si>
  <si>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</si>
  <si>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</si>
  <si>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</si>
  <si>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</si>
  <si>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</si>
  <si>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</si>
  <si>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</si>
  <si>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</si>
  <si>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</si>
  <si>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</si>
  <si>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</si>
  <si>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</si>
  <si>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</si>
  <si>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</si>
  <si>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</si>
  <si>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</si>
  <si>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</si>
  <si>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</si>
  <si>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</si>
  <si>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</si>
  <si>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</si>
  <si>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</si>
  <si>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</si>
  <si>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</si>
  <si>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</si>
  <si>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</si>
  <si>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</si>
  <si>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</si>
  <si>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</si>
  <si>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</si>
  <si>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</si>
  <si>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</si>
  <si>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</si>
  <si>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</si>
  <si>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</si>
  <si>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</si>
  <si>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</si>
  <si>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</si>
  <si>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</si>
  <si>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</si>
  <si>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</si>
  <si>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</si>
  <si>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</si>
  <si>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</si>
  <si>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</si>
  <si>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</si>
  <si>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</si>
  <si>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</si>
  <si>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</si>
  <si>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</si>
  <si>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</si>
  <si>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</si>
  <si>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</si>
  <si>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</si>
  <si>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</si>
  <si>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</si>
  <si>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</si>
  <si>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</si>
  <si>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</si>
  <si>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</si>
  <si>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</si>
  <si>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</si>
  <si>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</si>
  <si>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</si>
  <si>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</si>
  <si>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</si>
  <si>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</si>
  <si>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</si>
  <si>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</si>
  <si>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</si>
  <si>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</si>
  <si>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</si>
  <si>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</si>
  <si>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</si>
  <si>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</si>
  <si>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</si>
  <si>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</si>
  <si>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</si>
  <si>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</si>
  <si>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</si>
  <si>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</si>
  <si>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</si>
  <si>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</si>
  <si>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</si>
  <si>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</si>
  <si>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</si>
  <si>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</si>
  <si>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</si>
  <si>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</si>
  <si>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</si>
  <si>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</si>
  <si>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</si>
  <si>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</si>
  <si>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</si>
  <si>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</si>
  <si>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</si>
  <si>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</si>
  <si>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</si>
  <si>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</si>
  <si>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</si>
  <si>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</si>
  <si>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</si>
  <si>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</si>
  <si>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</si>
  <si>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</si>
  <si>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</si>
  <si>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</si>
  <si>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</si>
  <si>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</si>
  <si>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</si>
  <si>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</si>
  <si>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</si>
  <si>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</si>
  <si>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</si>
  <si>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</si>
  <si>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</si>
  <si>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</si>
  <si>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</si>
  <si>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</si>
  <si>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</si>
  <si>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</si>
  <si>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</si>
  <si>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</si>
  <si>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</si>
  <si>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</si>
  <si>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</si>
  <si>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</si>
  <si>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</si>
  <si>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</si>
  <si>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</si>
  <si>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</si>
  <si>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</si>
  <si>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</si>
  <si>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</si>
  <si>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</si>
  <si>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</si>
  <si>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</si>
  <si>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</si>
  <si>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</si>
  <si>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</si>
  <si>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</si>
  <si>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</si>
  <si>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</si>
  <si>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</si>
  <si>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</si>
  <si>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</si>
  <si>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</si>
  <si>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</si>
  <si>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</si>
  <si>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</si>
  <si>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</si>
  <si>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</si>
  <si>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</si>
  <si>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</si>
  <si>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</si>
  <si>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</si>
  <si>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</si>
  <si>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</si>
  <si>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</si>
  <si>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</si>
  <si>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</si>
  <si>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</si>
  <si>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</si>
  <si>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</si>
  <si>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</si>
  <si>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</si>
  <si>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</si>
  <si>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</si>
  <si>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</si>
  <si>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</si>
  <si>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</si>
  <si>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</si>
  <si>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</si>
  <si>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</si>
  <si>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</si>
  <si>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</si>
  <si>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</si>
  <si>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</si>
  <si>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</si>
  <si>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</si>
  <si>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</si>
  <si>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</si>
  <si>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</si>
  <si>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</si>
  <si>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</si>
  <si>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</si>
  <si>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</si>
  <si>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</si>
  <si>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</si>
  <si>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</si>
  <si>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</si>
  <si>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</si>
  <si>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</si>
  <si>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</si>
  <si>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</si>
  <si>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</si>
  <si>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</si>
  <si>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</si>
  <si>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</si>
  <si>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</si>
  <si>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</si>
  <si>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</si>
  <si>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</si>
  <si>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</si>
  <si>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</si>
  <si>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</si>
  <si>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</si>
  <si>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</si>
  <si>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</si>
  <si>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</si>
  <si>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</si>
  <si>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</si>
  <si>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</si>
  <si>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</si>
  <si>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</si>
  <si>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</si>
  <si>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</si>
  <si>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</si>
  <si>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</si>
  <si>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</si>
  <si>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</si>
  <si>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</si>
  <si>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</si>
  <si>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</si>
  <si>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</si>
  <si>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</si>
  <si>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</si>
  <si>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</si>
  <si>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</si>
  <si>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</si>
  <si>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</si>
  <si>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</si>
  <si>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</si>
  <si>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</si>
  <si>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</si>
  <si>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</si>
  <si>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</si>
  <si>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</si>
  <si>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</si>
  <si>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</si>
  <si>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</si>
  <si>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</si>
  <si>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</si>
  <si>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</si>
  <si>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</si>
  <si>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</si>
  <si>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</si>
  <si>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</si>
  <si>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</si>
  <si>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</si>
  <si>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</si>
  <si>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</si>
  <si>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</si>
  <si>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</si>
  <si>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</si>
  <si>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</si>
  <si>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</si>
  <si>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</si>
  <si>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</si>
  <si>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</si>
  <si>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</si>
  <si>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</si>
  <si>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</si>
  <si>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</si>
  <si>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</si>
  <si>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</si>
  <si>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</si>
  <si>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</si>
  <si>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</si>
  <si>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</si>
  <si>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</si>
  <si>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</si>
  <si>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</si>
  <si>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</si>
  <si>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</si>
  <si>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</si>
  <si>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</si>
  <si>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</si>
  <si>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</si>
  <si>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</si>
  <si>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</si>
  <si>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</si>
  <si>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</si>
  <si>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</si>
  <si>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</si>
  <si>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</si>
  <si>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</si>
  <si>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</si>
  <si>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</si>
  <si>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</si>
  <si>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</si>
  <si>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</si>
  <si>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</si>
  <si>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</si>
  <si>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</si>
  <si>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</si>
  <si>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</si>
  <si>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</si>
  <si>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</si>
  <si>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</si>
  <si>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</si>
  <si>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</si>
  <si>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</si>
  <si>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</si>
  <si>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</si>
  <si>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</si>
  <si>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</si>
  <si>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</si>
  <si>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</si>
  <si>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</si>
  <si>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</si>
  <si>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</si>
  <si>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</si>
  <si>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</si>
  <si>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</si>
  <si>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</si>
  <si>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</si>
  <si>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</si>
  <si>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</si>
  <si>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</si>
  <si>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</si>
  <si>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</si>
  <si>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</si>
  <si>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</si>
  <si>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</si>
  <si>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</si>
  <si>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</si>
  <si>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</si>
  <si>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</si>
  <si>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</si>
  <si>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</si>
  <si>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</si>
  <si>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</si>
  <si>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</si>
  <si>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</si>
  <si>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</si>
  <si>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</si>
  <si>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</si>
  <si>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</si>
  <si>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</si>
  <si>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</si>
  <si>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</si>
  <si>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</si>
  <si>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</si>
  <si>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</si>
  <si>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</si>
  <si>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</si>
  <si>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</si>
  <si>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</si>
  <si>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</si>
  <si>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</si>
  <si>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</si>
  <si>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</si>
  <si>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</si>
  <si>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</si>
  <si>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</si>
  <si>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</si>
  <si>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</si>
  <si>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</si>
  <si>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</si>
  <si>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</si>
  <si>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</si>
  <si>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</si>
  <si>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</si>
  <si>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</si>
  <si>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</si>
  <si>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</si>
  <si>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</si>
  <si>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</si>
  <si>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</si>
  <si>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</si>
  <si>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</si>
  <si>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</si>
  <si>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</si>
  <si>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</si>
  <si>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</si>
  <si>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</si>
  <si>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</si>
  <si>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</si>
  <si>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</si>
  <si>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</si>
  <si>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</si>
  <si>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</si>
  <si>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</si>
  <si>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</si>
  <si>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</si>
  <si>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</si>
  <si>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</si>
  <si>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</si>
  <si>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</si>
  <si>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</si>
  <si>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</si>
  <si>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</si>
  <si>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</si>
  <si>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</si>
  <si>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</si>
  <si>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</si>
  <si>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</si>
  <si>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</si>
  <si>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</si>
  <si>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</si>
  <si>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</si>
  <si>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</si>
  <si>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</si>
  <si>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</si>
  <si>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</si>
  <si>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</si>
  <si>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</si>
  <si>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</si>
  <si>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</si>
  <si>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</si>
  <si>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</si>
  <si>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</si>
  <si>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</si>
  <si>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</si>
  <si>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</si>
  <si>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</si>
  <si>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</si>
  <si>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</si>
  <si>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</si>
  <si>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</si>
  <si>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</si>
  <si>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</si>
  <si>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</si>
  <si>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</si>
  <si>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</si>
  <si>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</si>
  <si>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</si>
  <si>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</si>
  <si>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</si>
  <si>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</si>
  <si>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</si>
  <si>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</si>
  <si>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</si>
  <si>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</si>
  <si>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</si>
  <si>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</si>
  <si>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</si>
  <si>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</si>
  <si>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</si>
  <si>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</si>
  <si>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</si>
  <si>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</si>
  <si>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</si>
  <si>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</si>
  <si>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</si>
  <si>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</si>
  <si>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</si>
  <si>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</si>
  <si>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</si>
  <si>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</si>
  <si>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</si>
  <si>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</si>
  <si>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</si>
  <si>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</si>
  <si>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</si>
  <si>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</si>
  <si>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</si>
  <si>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</si>
  <si>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</si>
  <si>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</si>
  <si>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</si>
  <si>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</si>
  <si>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</si>
  <si>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</si>
  <si>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</si>
  <si>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</si>
  <si>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</si>
  <si>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</si>
  <si>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</si>
  <si>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</si>
  <si>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</si>
  <si>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</si>
  <si>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</si>
  <si>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</si>
  <si>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</si>
  <si>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</si>
  <si>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</si>
  <si>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</si>
  <si>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</si>
  <si>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</si>
  <si>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</si>
  <si>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</si>
  <si>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</si>
  <si>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</si>
  <si>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</si>
  <si>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</si>
  <si>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</si>
  <si>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</si>
  <si>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</si>
  <si>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</si>
  <si>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</si>
  <si>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</si>
  <si>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</si>
  <si>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</si>
  <si>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</si>
  <si>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</si>
  <si>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</si>
  <si>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</si>
  <si>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</si>
  <si>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</si>
  <si>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</si>
  <si>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</si>
  <si>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</si>
  <si>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</si>
  <si>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</si>
  <si>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</si>
  <si>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</si>
  <si>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</si>
  <si>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</si>
  <si>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</si>
  <si>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</si>
  <si>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</si>
  <si>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</si>
  <si>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</si>
  <si>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</si>
  <si>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</si>
  <si>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</si>
  <si>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</si>
  <si>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</si>
  <si>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</si>
  <si>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</si>
  <si>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</si>
  <si>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</si>
  <si>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</si>
  <si>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</si>
  <si>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</si>
  <si>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</si>
  <si>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</si>
  <si>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</si>
  <si>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</si>
  <si>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</si>
  <si>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</si>
  <si>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</si>
  <si>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</si>
  <si>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</si>
  <si>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</si>
  <si>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</si>
  <si>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</si>
  <si>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</si>
  <si>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</si>
  <si>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</si>
  <si>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</si>
  <si>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</si>
  <si>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</si>
  <si>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</si>
  <si>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</si>
  <si>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</si>
  <si>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</si>
  <si>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</si>
  <si>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</si>
  <si>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</si>
  <si>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</si>
  <si>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</si>
  <si>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</si>
  <si>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</si>
  <si>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</si>
  <si>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</si>
  <si>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</si>
  <si>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</si>
  <si>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</si>
  <si>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</si>
  <si>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</si>
  <si>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</si>
  <si>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</si>
  <si>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</si>
  <si>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</si>
  <si>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</si>
  <si>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</si>
  <si>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</si>
  <si>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</si>
  <si>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</si>
  <si>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</si>
  <si>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</si>
  <si>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</si>
  <si>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</si>
  <si>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</si>
  <si>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</si>
  <si>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</si>
  <si>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</si>
  <si>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</si>
  <si>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</si>
  <si>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</si>
  <si>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</si>
  <si>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</si>
  <si>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</si>
  <si>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</si>
  <si>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</si>
  <si>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</si>
  <si>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</si>
  <si>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</si>
  <si>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</si>
  <si>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</si>
  <si>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</si>
  <si>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</si>
  <si>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</si>
  <si>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</si>
  <si>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</si>
  <si>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</si>
  <si>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</si>
  <si>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</si>
  <si>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</si>
  <si>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</si>
  <si>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</si>
  <si>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</si>
  <si>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</si>
  <si>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</si>
  <si>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</si>
  <si>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</si>
  <si>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</si>
  <si>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</si>
  <si>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</si>
  <si>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</si>
  <si>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</si>
  <si>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</si>
  <si>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</si>
  <si>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</si>
  <si>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</si>
  <si>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</si>
  <si>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</si>
  <si>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</si>
  <si>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</si>
  <si>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</si>
  <si>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</si>
  <si>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</si>
  <si>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</si>
  <si>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</si>
  <si>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</si>
  <si>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</si>
  <si>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</si>
  <si>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</si>
  <si>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</si>
  <si>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</si>
  <si>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</si>
  <si>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</si>
  <si>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</si>
  <si>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</si>
  <si>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</si>
  <si>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</si>
  <si>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</si>
  <si>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</si>
  <si>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</si>
  <si>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</si>
  <si>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</si>
  <si>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</si>
  <si>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</si>
  <si>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</si>
  <si>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</si>
  <si>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</si>
  <si>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</si>
  <si>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</si>
  <si>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</si>
  <si>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</si>
  <si>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</si>
  <si>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</si>
  <si>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</si>
  <si>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</si>
  <si>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</si>
  <si>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</si>
  <si>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</si>
  <si>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</si>
  <si>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</si>
  <si>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</si>
  <si>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</si>
  <si>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</si>
  <si>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</si>
  <si>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</si>
  <si>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</si>
  <si>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</si>
  <si>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</si>
  <si>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</si>
  <si>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</si>
  <si>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</si>
  <si>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</si>
  <si>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</si>
  <si>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</si>
  <si>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</si>
  <si>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</si>
  <si>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</si>
  <si>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</si>
  <si>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</si>
  <si>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</si>
  <si>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</si>
  <si>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</si>
  <si>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</si>
  <si>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</si>
  <si>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</si>
  <si>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</si>
  <si>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</si>
  <si>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</si>
  <si>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</si>
  <si>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</si>
  <si>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</si>
  <si>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</si>
  <si>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</si>
  <si>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</si>
  <si>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</si>
  <si>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</si>
  <si>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</si>
  <si>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</si>
  <si>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</si>
  <si>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</si>
  <si>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</si>
  <si>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</si>
  <si>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</si>
  <si>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</si>
  <si>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</si>
  <si>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</si>
  <si>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</si>
  <si>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</si>
  <si>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</si>
  <si>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</si>
  <si>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</si>
  <si>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</si>
  <si>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</si>
  <si>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</si>
  <si>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</si>
  <si>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</si>
  <si>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</si>
  <si>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</si>
  <si>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</si>
  <si>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</si>
  <si>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</si>
  <si>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</si>
  <si>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</si>
  <si>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</si>
  <si>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</si>
  <si>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</si>
  <si>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</si>
  <si>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</si>
  <si>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</si>
  <si>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</si>
  <si>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</si>
  <si>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</si>
  <si>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</si>
  <si>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</si>
  <si>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</si>
  <si>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</si>
  <si>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</si>
  <si>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</si>
  <si>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</si>
  <si>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</si>
  <si>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</si>
  <si>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</si>
  <si>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</si>
  <si>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</si>
  <si>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</si>
  <si>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</si>
  <si>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</si>
  <si>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</si>
  <si>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</si>
  <si>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</si>
  <si>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</si>
  <si>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</si>
  <si>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</si>
  <si>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</si>
  <si>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</si>
  <si>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</si>
  <si>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</si>
  <si>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</si>
  <si>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</si>
  <si>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</si>
  <si>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</si>
  <si>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</si>
  <si>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</si>
  <si>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</si>
  <si>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</si>
  <si>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</si>
  <si>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</si>
  <si>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</si>
  <si>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</si>
  <si>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</si>
  <si>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</si>
  <si>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</si>
  <si>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</si>
  <si>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</si>
  <si>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</si>
  <si>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</si>
  <si>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</si>
  <si>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</si>
  <si>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</si>
  <si>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</si>
  <si>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</si>
  <si>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</si>
  <si>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</si>
  <si>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</si>
  <si>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</si>
  <si>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</si>
  <si>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</si>
  <si>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</si>
  <si>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</si>
  <si>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</si>
  <si>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</si>
  <si>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</si>
  <si>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</si>
  <si>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</si>
  <si>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</si>
  <si>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</si>
  <si>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</si>
  <si>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</si>
  <si>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</si>
  <si>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</si>
  <si>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</si>
  <si>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</si>
  <si>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</si>
  <si>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</si>
  <si>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</si>
  <si>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</si>
  <si>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</si>
  <si>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</si>
  <si>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</si>
  <si>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</si>
  <si>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</si>
  <si>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</si>
  <si>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</si>
  <si>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</si>
  <si>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</si>
  <si>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</si>
  <si>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</si>
  <si>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</si>
  <si>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</si>
  <si>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</si>
  <si>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</si>
  <si>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</si>
  <si>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</si>
  <si>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</si>
  <si>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</si>
  <si>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</si>
  <si>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</si>
  <si>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</si>
  <si>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</si>
  <si>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</si>
  <si>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</si>
  <si>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</si>
  <si>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</si>
  <si>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</si>
  <si>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</si>
  <si>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</si>
  <si>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</si>
  <si>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</si>
  <si>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</si>
  <si>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</si>
  <si>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</si>
  <si>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</si>
  <si>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</si>
  <si>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</si>
  <si>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</si>
  <si>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</si>
  <si>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</si>
  <si>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</si>
  <si>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</si>
  <si>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</si>
  <si>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</si>
  <si>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</si>
  <si>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</si>
  <si>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</si>
  <si>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</si>
  <si>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</si>
  <si>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</si>
  <si>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</si>
  <si>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</si>
  <si>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</si>
  <si>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</si>
  <si>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</si>
  <si>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</si>
  <si>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</si>
  <si>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</si>
  <si>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</si>
  <si>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</si>
  <si>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</si>
  <si>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</si>
  <si>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</si>
  <si>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</si>
  <si>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</si>
  <si>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</si>
  <si>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</si>
  <si>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</si>
  <si>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</si>
  <si>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</si>
  <si>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</si>
  <si>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</si>
  <si>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</si>
  <si>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</si>
  <si>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</si>
  <si>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</si>
  <si>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</si>
  <si>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</si>
  <si>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</si>
  <si>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</si>
  <si>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</si>
  <si>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</si>
  <si>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</si>
  <si>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</si>
  <si>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</si>
  <si>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</si>
  <si>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</si>
  <si>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</si>
  <si>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</si>
  <si>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</si>
  <si>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</si>
  <si>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</si>
  <si>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</si>
  <si>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</si>
  <si>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</si>
  <si>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</si>
  <si>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</si>
  <si>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</si>
  <si>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</si>
  <si>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</si>
  <si>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</si>
  <si>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</si>
  <si>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</si>
  <si>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</si>
  <si>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</si>
  <si>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</si>
  <si>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</si>
  <si>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</si>
  <si>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</si>
  <si>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</si>
  <si>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</si>
  <si>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</si>
  <si>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</si>
  <si>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</si>
  <si>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</si>
  <si>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</si>
  <si>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</si>
  <si>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</si>
  <si>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</si>
  <si>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</si>
  <si>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</si>
  <si>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</si>
  <si>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</si>
  <si>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</si>
  <si>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</si>
  <si>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</si>
  <si>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</si>
  <si>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</si>
  <si>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</si>
  <si>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</si>
  <si>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</si>
  <si>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</si>
  <si>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</si>
  <si>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</si>
  <si>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</si>
  <si>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</si>
  <si>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</si>
  <si>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</si>
  <si>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</si>
  <si>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</si>
  <si>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</si>
  <si>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</si>
  <si>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</si>
  <si>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</si>
  <si>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</si>
  <si>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</si>
  <si>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</si>
  <si>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</si>
  <si>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</si>
  <si>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</si>
  <si>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</si>
  <si>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</si>
  <si>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</si>
  <si>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</si>
  <si>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</si>
  <si>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</si>
  <si>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</si>
  <si>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</si>
  <si>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</si>
  <si>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</si>
  <si>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</si>
  <si>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</si>
  <si>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</si>
  <si>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</si>
  <si>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</si>
  <si>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</si>
  <si>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</si>
  <si>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</si>
  <si>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</si>
  <si>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</si>
  <si>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</si>
  <si>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</si>
  <si>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</si>
  <si>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</si>
  <si>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</si>
  <si>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</si>
  <si>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</si>
  <si>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</si>
  <si>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</si>
  <si>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</si>
  <si>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</si>
  <si>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</si>
  <si>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</si>
  <si>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</si>
  <si>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</si>
  <si>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</si>
  <si>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</si>
  <si>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</si>
  <si>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</si>
  <si>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</si>
  <si>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</si>
  <si>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</si>
  <si>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</si>
  <si>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</si>
  <si>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</si>
  <si>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</si>
  <si>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</si>
  <si>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</si>
  <si>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</si>
  <si>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</si>
  <si>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</si>
  <si>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</si>
  <si>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</si>
  <si>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</si>
  <si>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</si>
  <si>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</si>
  <si>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</si>
  <si>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</si>
  <si>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</si>
  <si>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</si>
  <si>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</si>
  <si>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</si>
  <si>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</si>
  <si>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</si>
  <si>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</si>
  <si>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</si>
  <si>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</si>
  <si>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</si>
  <si>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</si>
  <si>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</si>
  <si>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</si>
  <si>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</si>
  <si>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</si>
  <si>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</si>
  <si>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</si>
  <si>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</si>
  <si>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</si>
  <si>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</si>
  <si>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</si>
  <si>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</si>
  <si>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</si>
  <si>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</si>
  <si>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</si>
  <si>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</si>
  <si>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</si>
  <si>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</si>
  <si>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</si>
  <si>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</si>
  <si>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</si>
  <si>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</si>
  <si>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</si>
  <si>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</si>
  <si>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</si>
  <si>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</si>
  <si>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</si>
  <si>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</si>
  <si>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</si>
  <si>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</si>
  <si>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</si>
  <si>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</si>
  <si>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</si>
  <si>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</si>
  <si>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</si>
  <si>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</si>
  <si>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</si>
  <si>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</si>
  <si>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</si>
  <si>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</si>
  <si>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</si>
  <si>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</si>
  <si>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</si>
  <si>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</si>
  <si>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</si>
  <si>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</si>
  <si>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</si>
  <si>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</si>
  <si>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</si>
  <si>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</si>
  <si>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</si>
  <si>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</si>
  <si>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</si>
  <si>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</si>
  <si>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</si>
  <si>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</si>
  <si>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</si>
  <si>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</si>
  <si>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</si>
  <si>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</si>
  <si>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</si>
  <si>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</si>
  <si>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</si>
  <si>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</si>
  <si>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</si>
  <si>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</si>
  <si>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</si>
  <si>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</si>
  <si>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</si>
  <si>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</si>
  <si>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</si>
  <si>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</si>
  <si>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</si>
  <si>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</si>
  <si>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</si>
  <si>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</si>
  <si>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</si>
  <si>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</si>
  <si>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</si>
  <si>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</si>
  <si>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</si>
  <si>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</si>
  <si>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</si>
  <si>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</si>
  <si>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</si>
  <si>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</si>
  <si>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</si>
  <si>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</si>
  <si>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</si>
  <si>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</si>
  <si>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</si>
  <si>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</si>
  <si>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</si>
  <si>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</si>
  <si>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</si>
  <si>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</si>
  <si>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</si>
  <si>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</si>
  <si>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</si>
  <si>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</si>
  <si>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</si>
  <si>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</si>
  <si>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</si>
  <si>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</si>
  <si>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</si>
  <si>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</si>
  <si>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</si>
  <si>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</si>
  <si>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</si>
  <si>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</si>
  <si>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</si>
  <si>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</si>
  <si>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</si>
  <si>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</si>
  <si>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</si>
  <si>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</si>
  <si>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</si>
  <si>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</si>
  <si>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</si>
  <si>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</si>
  <si>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</si>
  <si>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</si>
  <si>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</si>
  <si>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</si>
  <si>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</si>
  <si>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</si>
  <si>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</si>
  <si>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</si>
  <si>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</si>
  <si>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</si>
  <si>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</si>
  <si>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</si>
  <si>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</si>
  <si>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</si>
  <si>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</si>
  <si>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</si>
  <si>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</si>
  <si>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</si>
  <si>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</si>
  <si>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</si>
  <si>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</si>
  <si>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</si>
  <si>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</si>
  <si>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</si>
  <si>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</si>
  <si>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</si>
  <si>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</si>
  <si>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</si>
  <si>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</si>
  <si>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</si>
  <si>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</si>
  <si>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</si>
  <si>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</si>
  <si>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</si>
  <si>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</si>
  <si>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</si>
  <si>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</si>
  <si>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</si>
  <si>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</si>
  <si>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</si>
  <si>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</si>
  <si>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</si>
  <si>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</si>
  <si>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</si>
  <si>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</si>
  <si>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</si>
  <si>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</si>
  <si>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</si>
  <si>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</si>
  <si>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</si>
  <si>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</si>
  <si>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</si>
  <si>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</si>
  <si>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</si>
  <si>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</si>
  <si>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</si>
  <si>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</si>
  <si>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</si>
  <si>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</si>
  <si>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</si>
  <si>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</si>
  <si>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</si>
  <si>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</si>
  <si>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</si>
  <si>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</si>
  <si>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</si>
  <si>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</si>
  <si>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</si>
  <si>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</si>
  <si>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</si>
  <si>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</si>
  <si>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</si>
  <si>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</si>
  <si>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</si>
  <si>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</si>
  <si>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</si>
  <si>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</si>
  <si>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</si>
  <si>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</si>
  <si>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</si>
  <si>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</si>
  <si>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</si>
  <si>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</si>
  <si>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</si>
  <si>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</si>
  <si>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</si>
  <si>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</si>
  <si>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</si>
  <si>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</si>
  <si>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</si>
  <si>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</si>
  <si>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</si>
  <si>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</si>
  <si>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</si>
  <si>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</si>
  <si>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</si>
  <si>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</si>
  <si>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</si>
  <si>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</si>
  <si>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</si>
  <si>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</si>
  <si>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</si>
  <si>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</si>
  <si>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</si>
  <si>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</si>
  <si>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</si>
  <si>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</si>
  <si>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</si>
  <si>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</si>
  <si>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</si>
  <si>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</si>
  <si>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</si>
  <si>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</si>
  <si>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</si>
  <si>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</si>
  <si>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</si>
  <si>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</si>
  <si>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</si>
  <si>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</si>
  <si>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</si>
  <si>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</si>
  <si>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</si>
  <si>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</si>
  <si>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</si>
  <si>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</si>
  <si>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</si>
  <si>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</si>
  <si>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</si>
  <si>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</si>
  <si>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</si>
  <si>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</si>
  <si>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</si>
  <si>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</si>
  <si>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</si>
  <si>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</si>
  <si>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</si>
  <si>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</si>
  <si>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</si>
  <si>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</si>
  <si>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</si>
  <si>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</si>
  <si>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</si>
  <si>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</si>
  <si>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</si>
  <si>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</si>
  <si>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</si>
  <si>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</si>
  <si>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</si>
  <si>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</si>
  <si>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</si>
  <si>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</si>
  <si>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</si>
  <si>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</si>
  <si>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</si>
  <si>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</si>
  <si>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</si>
  <si>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</si>
  <si>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</si>
  <si>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</si>
  <si>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</si>
  <si>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</si>
  <si>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</si>
  <si>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</si>
  <si>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</si>
  <si>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</si>
  <si>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</si>
  <si>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</si>
  <si>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</si>
  <si>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</si>
  <si>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</si>
  <si>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</si>
  <si>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</si>
  <si>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</si>
  <si>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</si>
  <si>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</si>
  <si>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</si>
  <si>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</si>
  <si>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</si>
  <si>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</si>
  <si>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</si>
  <si>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</si>
  <si>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</si>
  <si>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</si>
  <si>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</si>
  <si>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</si>
  <si>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</si>
  <si>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</si>
  <si>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</si>
  <si>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</si>
  <si>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</si>
  <si>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</si>
  <si>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</si>
  <si>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</si>
  <si>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</si>
  <si>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</si>
  <si>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</si>
  <si>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</si>
  <si>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</si>
  <si>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</si>
  <si>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</si>
  <si>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</si>
  <si>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</si>
  <si>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</si>
  <si>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</si>
  <si>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</si>
  <si>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</si>
  <si>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</si>
  <si>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</si>
  <si>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</si>
  <si>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</si>
  <si>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</si>
  <si>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</si>
  <si>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</si>
  <si>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</si>
  <si>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</si>
  <si>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</si>
  <si>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</si>
  <si>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</si>
  <si>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</si>
  <si>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</si>
  <si>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</si>
  <si>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</si>
  <si>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</si>
  <si>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</si>
  <si>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</si>
  <si>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</si>
  <si>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</si>
  <si>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</si>
  <si>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</si>
  <si>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</si>
  <si>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</si>
  <si>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</si>
  <si>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</si>
  <si>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</si>
  <si>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</si>
  <si>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</si>
  <si>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</si>
  <si>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</si>
  <si>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</si>
  <si>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</si>
  <si>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</si>
  <si>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</si>
  <si>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</si>
  <si>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</si>
  <si>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</si>
  <si>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</si>
  <si>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</si>
  <si>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</si>
  <si>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</si>
  <si>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</si>
  <si>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</si>
  <si>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</si>
  <si>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</si>
  <si>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</si>
  <si>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</si>
  <si>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</si>
  <si>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</si>
  <si>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</si>
  <si>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</si>
  <si>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</si>
  <si>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</si>
  <si>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</si>
  <si>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</si>
  <si>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</si>
  <si>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</si>
  <si>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</si>
  <si>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</si>
  <si>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</si>
  <si>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</si>
  <si>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</si>
  <si>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</si>
  <si>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</si>
  <si>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</si>
  <si>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</si>
  <si>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</si>
  <si>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</si>
  <si>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</si>
  <si>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</si>
  <si>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</si>
  <si>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</si>
  <si>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</si>
  <si>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</si>
  <si>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</si>
  <si>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</si>
  <si>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</si>
  <si>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</si>
  <si>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</si>
  <si>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</si>
  <si>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</si>
  <si>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</si>
  <si>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</si>
  <si>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</si>
  <si>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</si>
  <si>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</si>
  <si>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</si>
  <si>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</si>
  <si>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</si>
  <si>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</si>
  <si>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</si>
  <si>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</si>
  <si>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</si>
  <si>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</si>
  <si>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</si>
  <si>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</si>
  <si>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</si>
  <si>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</si>
  <si>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</si>
  <si>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</si>
  <si>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</si>
  <si>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</si>
  <si>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</si>
  <si>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</si>
  <si>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</si>
  <si>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</si>
  <si>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</si>
  <si>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</si>
  <si>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</si>
  <si>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</si>
  <si>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</si>
  <si>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</si>
  <si>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</si>
  <si>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</si>
  <si>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</si>
  <si>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</si>
  <si>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</si>
  <si>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</si>
  <si>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</si>
  <si>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</si>
  <si>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</si>
  <si>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</si>
  <si>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</si>
  <si>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</si>
  <si>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</si>
  <si>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</si>
  <si>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</si>
  <si>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</si>
  <si>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</si>
  <si>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</si>
  <si>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</si>
  <si>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</si>
  <si>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</si>
  <si>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</si>
  <si>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</si>
  <si>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</si>
  <si>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</si>
  <si>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</si>
  <si>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</si>
  <si>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</si>
  <si>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</si>
  <si>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</si>
  <si>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</si>
  <si>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</si>
  <si>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</si>
  <si>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</si>
  <si>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</si>
  <si>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</si>
  <si>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</si>
  <si>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</si>
  <si>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</si>
  <si>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</si>
  <si>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</si>
  <si>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</si>
  <si>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</si>
  <si>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</si>
  <si>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</si>
  <si>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</si>
  <si>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</si>
  <si>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</si>
  <si>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</si>
  <si>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</si>
  <si>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</si>
  <si>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</si>
  <si>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</si>
  <si>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</si>
  <si>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</si>
  <si>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</si>
  <si>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</si>
  <si>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</si>
  <si>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</si>
  <si>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</si>
  <si>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</si>
  <si>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</si>
  <si>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</si>
  <si>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</si>
  <si>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</si>
  <si>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</si>
  <si>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</si>
  <si>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</si>
  <si>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</si>
  <si>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</si>
  <si>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</si>
  <si>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</si>
  <si>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</si>
  <si>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</si>
  <si>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</si>
  <si>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</si>
  <si>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</si>
  <si>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</si>
  <si>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</si>
  <si>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</si>
  <si>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</si>
  <si>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</si>
  <si>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</si>
  <si>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</si>
  <si>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</si>
  <si>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</si>
  <si>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</si>
  <si>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</si>
  <si>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</si>
  <si>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</si>
  <si>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</si>
  <si>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</si>
  <si>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</si>
  <si>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</si>
  <si>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</si>
  <si>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</si>
  <si>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</si>
  <si>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</si>
  <si>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</si>
  <si>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</si>
  <si>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</si>
  <si>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</si>
  <si>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</si>
  <si>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</si>
  <si>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</si>
  <si>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</si>
  <si>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</si>
  <si>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</si>
  <si>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</si>
  <si>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</si>
  <si>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</si>
  <si>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</si>
  <si>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</si>
  <si>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</si>
  <si>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</si>
  <si>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</si>
  <si>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</si>
  <si>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</si>
  <si>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</si>
  <si>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</si>
  <si>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</si>
  <si>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</si>
  <si>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</si>
  <si>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</si>
  <si>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</si>
  <si>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</si>
  <si>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</si>
  <si>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</si>
  <si>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</si>
  <si>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</si>
  <si>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</si>
  <si>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</si>
  <si>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</si>
  <si>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</si>
  <si>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</si>
  <si>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</si>
  <si>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</si>
  <si>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</si>
  <si>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</si>
  <si>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</si>
  <si>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</si>
  <si>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</si>
  <si>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</si>
  <si>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</si>
  <si>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</si>
  <si>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</si>
  <si>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</si>
  <si>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</si>
  <si>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</si>
  <si>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</si>
  <si>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</si>
  <si>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</si>
  <si>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</si>
  <si>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</si>
  <si>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</si>
  <si>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</si>
  <si>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</si>
  <si>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</si>
  <si>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</si>
  <si>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</si>
  <si>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</si>
  <si>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</si>
  <si>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</si>
  <si>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</si>
  <si>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</si>
  <si>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</si>
  <si>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</si>
  <si>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</si>
  <si>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</si>
  <si>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</si>
  <si>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</si>
  <si>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</si>
  <si>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</si>
  <si>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</si>
  <si>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</si>
  <si>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</si>
  <si>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</si>
  <si>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</si>
  <si>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</si>
  <si>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</si>
  <si>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</si>
  <si>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</si>
  <si>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</si>
  <si>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</si>
  <si>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</si>
  <si>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</si>
  <si>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</si>
  <si>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</si>
  <si>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</si>
  <si>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</si>
  <si>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</si>
  <si>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</si>
  <si>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</si>
  <si>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</si>
  <si>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</si>
  <si>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</si>
  <si>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</si>
  <si>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</si>
  <si>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</si>
  <si>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</si>
  <si>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</si>
  <si>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</si>
  <si>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</si>
  <si>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</si>
  <si>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</si>
  <si>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</si>
  <si>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</si>
  <si>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</si>
  <si>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</si>
  <si>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</si>
  <si>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</si>
  <si>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</si>
  <si>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</si>
  <si>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</si>
  <si>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</si>
  <si>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</si>
  <si>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</si>
  <si>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</si>
  <si>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</si>
  <si>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</si>
  <si>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</si>
  <si>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</si>
  <si>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</si>
  <si>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</si>
  <si>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</si>
  <si>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</si>
  <si>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</si>
  <si>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</si>
  <si>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</si>
  <si>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</si>
  <si>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</si>
  <si>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</si>
  <si>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</si>
  <si>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</si>
  <si>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</si>
  <si>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</si>
  <si>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</si>
  <si>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</si>
  <si>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</si>
  <si>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</si>
  <si>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</si>
  <si>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</si>
  <si>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</si>
  <si>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</si>
  <si>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</si>
  <si>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</si>
  <si>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</si>
  <si>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</si>
  <si>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</si>
  <si>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</si>
  <si>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</si>
  <si>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</si>
  <si>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</si>
  <si>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</si>
  <si>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</si>
  <si>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</si>
  <si>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</si>
  <si>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</si>
  <si>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</si>
  <si>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</si>
  <si>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</si>
  <si>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</si>
  <si>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</si>
  <si>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</si>
  <si>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</si>
  <si>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</si>
  <si>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</si>
  <si>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</si>
  <si>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</si>
  <si>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</si>
  <si>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</si>
  <si>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</si>
  <si>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</si>
  <si>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</si>
  <si>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</si>
  <si>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</si>
  <si>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</si>
  <si>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</si>
  <si>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</si>
  <si>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</si>
  <si>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</si>
  <si>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</si>
  <si>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</si>
  <si>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</si>
  <si>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</si>
  <si>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</si>
  <si>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</si>
  <si>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</si>
  <si>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</si>
  <si>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</si>
  <si>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</si>
  <si>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</si>
  <si>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</si>
  <si>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</si>
  <si>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</si>
  <si>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</si>
  <si>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</si>
  <si>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</si>
  <si>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</si>
  <si>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</si>
  <si>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</si>
  <si>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</si>
  <si>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</si>
  <si>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</si>
  <si>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</si>
  <si>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</si>
  <si>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</si>
  <si>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</si>
  <si>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</si>
  <si>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</si>
  <si>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</si>
  <si>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</si>
  <si>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</si>
  <si>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</si>
  <si>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</si>
  <si>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</si>
  <si>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</si>
  <si>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</si>
  <si>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</si>
  <si>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</si>
  <si>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</si>
  <si>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</si>
  <si>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</si>
  <si>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</si>
  <si>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</si>
  <si>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</si>
  <si>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</si>
  <si>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</si>
  <si>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</si>
  <si>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</si>
  <si>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</si>
  <si>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</si>
  <si>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</si>
  <si>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</si>
  <si>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</si>
  <si>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</si>
  <si>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</si>
  <si>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</si>
  <si>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</si>
  <si>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</si>
  <si>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</si>
  <si>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</si>
  <si>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</si>
  <si>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</si>
  <si>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</si>
  <si>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</si>
  <si>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</si>
  <si>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</si>
  <si>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</si>
  <si>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</si>
  <si>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</si>
  <si>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</si>
  <si>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</si>
  <si>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</si>
  <si>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</si>
  <si>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</si>
  <si>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</si>
  <si>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</si>
  <si>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</si>
  <si>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</si>
  <si>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</si>
  <si>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</si>
  <si>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</si>
  <si>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</si>
  <si>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</si>
  <si>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</si>
  <si>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</si>
  <si>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</si>
  <si>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</si>
  <si>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</si>
  <si>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</si>
  <si>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</si>
  <si>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</si>
  <si>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</si>
  <si>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</si>
  <si>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</si>
  <si>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</si>
  <si>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</si>
  <si>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</si>
  <si>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</si>
  <si>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</si>
  <si>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</si>
  <si>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</si>
  <si>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</si>
  <si>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</si>
  <si>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</si>
  <si>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</si>
  <si>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</si>
  <si>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</si>
  <si>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</si>
  <si>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</si>
  <si>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</si>
  <si>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</si>
  <si>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</si>
  <si>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</si>
  <si>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</si>
  <si>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</si>
  <si>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</si>
  <si>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</si>
  <si>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</si>
  <si>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</si>
  <si>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</si>
  <si>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</si>
  <si>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</si>
  <si>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</si>
  <si>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</si>
  <si>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</si>
  <si>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</si>
  <si>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</si>
  <si>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</si>
  <si>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</si>
  <si>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</si>
  <si>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</si>
  <si>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</si>
  <si>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</si>
  <si>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</si>
  <si>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</si>
  <si>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</si>
  <si>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</si>
  <si>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</si>
  <si>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</si>
  <si>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</si>
  <si>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</si>
  <si>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</si>
  <si>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</si>
  <si>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</si>
  <si>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</si>
  <si>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</si>
  <si>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</si>
  <si>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</si>
  <si>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</si>
  <si>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</si>
  <si>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</si>
  <si>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</si>
  <si>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</si>
  <si>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</si>
  <si>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</si>
  <si>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</si>
  <si>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</si>
  <si>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</si>
  <si>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</si>
  <si>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</si>
  <si>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</si>
  <si>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</si>
  <si>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</si>
  <si>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</si>
  <si>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</si>
  <si>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</si>
  <si>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</si>
  <si>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</si>
  <si>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</si>
  <si>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</si>
  <si>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</si>
  <si>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</si>
  <si>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</si>
  <si>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</si>
  <si>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</si>
  <si>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</si>
  <si>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</si>
  <si>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</si>
  <si>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</si>
  <si>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</si>
  <si>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</si>
  <si>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</si>
  <si>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</si>
  <si>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</si>
  <si>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</si>
  <si>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</si>
  <si>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</si>
  <si>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</si>
  <si>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</si>
  <si>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</si>
  <si>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</si>
  <si>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</si>
  <si>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</si>
  <si>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</si>
  <si>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</si>
  <si>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</si>
  <si>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</si>
  <si>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</si>
  <si>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</si>
  <si>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</si>
  <si>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</si>
  <si>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</si>
  <si>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</si>
  <si>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</si>
  <si>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</si>
  <si>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</si>
  <si>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</si>
  <si>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</si>
  <si>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</si>
  <si>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</si>
  <si>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</si>
  <si>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</si>
  <si>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</si>
  <si>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</si>
  <si>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</si>
  <si>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</si>
  <si>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</si>
  <si>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</si>
  <si>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</si>
  <si>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</si>
  <si>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</si>
  <si>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</si>
  <si>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</si>
  <si>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</si>
  <si>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</si>
  <si>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</si>
  <si>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</si>
  <si>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</si>
  <si>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</si>
  <si>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</si>
  <si>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</si>
  <si>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</si>
  <si>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</si>
  <si>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</si>
  <si>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</si>
  <si>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</si>
  <si>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</si>
  <si>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</si>
  <si>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</si>
  <si>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</si>
  <si>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</si>
  <si>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</si>
  <si>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</si>
  <si>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</si>
  <si>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</si>
  <si>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</si>
  <si>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</si>
  <si>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</si>
  <si>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</si>
  <si>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</si>
  <si>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</si>
  <si>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</si>
  <si>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</si>
  <si>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</si>
  <si>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</si>
  <si>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</si>
  <si>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</si>
  <si>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</si>
  <si>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</si>
  <si>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</si>
  <si>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</si>
  <si>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</si>
  <si>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</si>
  <si>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</si>
  <si>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</si>
  <si>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</si>
  <si>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</si>
  <si>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</si>
  <si>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</si>
  <si>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</si>
  <si>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</si>
  <si>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</si>
  <si>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</si>
  <si>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</si>
  <si>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</si>
  <si>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</si>
  <si>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</si>
  <si>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</si>
  <si>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</si>
  <si>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</si>
  <si>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</si>
  <si>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</si>
  <si>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</si>
  <si>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</si>
  <si>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</si>
  <si>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</si>
  <si>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</si>
  <si>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</si>
  <si>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</si>
  <si>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</si>
  <si>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</si>
  <si>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</si>
  <si>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</si>
  <si>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</si>
  <si>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</si>
  <si>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</si>
  <si>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</si>
  <si>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</si>
  <si>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</si>
  <si>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</si>
  <si>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</si>
  <si>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</si>
  <si>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</si>
  <si>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</si>
  <si>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</si>
  <si>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</si>
  <si>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</si>
  <si>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</si>
  <si>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</si>
  <si>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</si>
  <si>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</si>
  <si>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</si>
  <si>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</si>
  <si>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</si>
  <si>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</si>
  <si>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</si>
  <si>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</si>
  <si>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</si>
  <si>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</si>
  <si>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</si>
  <si>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</si>
  <si>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</si>
  <si>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</si>
  <si>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</si>
  <si>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</si>
  <si>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</si>
  <si>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</si>
  <si>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</si>
  <si>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</si>
  <si>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</si>
  <si>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</si>
  <si>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</si>
  <si>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</si>
  <si>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</si>
  <si>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</si>
  <si>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</si>
  <si>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</si>
  <si>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</si>
  <si>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</si>
  <si>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</si>
  <si>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</si>
  <si>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</si>
  <si>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</si>
  <si>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</si>
  <si>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</si>
  <si>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</si>
  <si>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</si>
  <si>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</si>
  <si>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</si>
  <si>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</si>
  <si>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</si>
  <si>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</si>
  <si>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</si>
  <si>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</si>
  <si>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</si>
  <si>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</si>
  <si>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</si>
  <si>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</si>
  <si>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</si>
  <si>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</si>
  <si>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</si>
  <si>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</si>
  <si>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</si>
  <si>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</si>
  <si>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</si>
  <si>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</si>
  <si>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</si>
  <si>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</si>
  <si>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</si>
  <si>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</si>
  <si>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</si>
  <si>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</si>
  <si>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</si>
  <si>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</si>
  <si>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</si>
  <si>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</si>
  <si>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</si>
  <si>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</si>
  <si>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</si>
  <si>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</si>
  <si>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</si>
  <si>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</si>
  <si>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</si>
  <si>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</si>
  <si>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</si>
  <si>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</si>
  <si>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</si>
  <si>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</si>
  <si>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</si>
  <si>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</si>
  <si>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</si>
  <si>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</si>
  <si>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</si>
  <si>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</si>
  <si>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</si>
  <si>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</si>
  <si>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</si>
  <si>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</si>
  <si>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</si>
  <si>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</si>
  <si>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</si>
  <si>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</si>
  <si>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</si>
  <si>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</si>
  <si>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</si>
  <si>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</si>
  <si>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</si>
  <si>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</si>
  <si>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</si>
  <si>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</si>
  <si>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</si>
  <si>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</si>
  <si>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</si>
  <si>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</si>
  <si>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</si>
  <si>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</si>
  <si>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</si>
  <si>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</si>
  <si>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</si>
  <si>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</si>
  <si>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</si>
  <si>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</si>
  <si>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</si>
  <si>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</si>
  <si>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</si>
  <si>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</si>
  <si>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</si>
  <si>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</si>
  <si>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</si>
  <si>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</si>
  <si>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</si>
  <si>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</si>
  <si>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</si>
  <si>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</si>
  <si>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</si>
  <si>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</si>
  <si>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</si>
  <si>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</si>
  <si>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</si>
  <si>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</si>
  <si>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</si>
  <si>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</si>
  <si>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</si>
  <si>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</si>
  <si>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</si>
  <si>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</si>
  <si>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</si>
  <si>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</si>
  <si>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</si>
  <si>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</si>
  <si>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</si>
  <si>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</si>
  <si>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</si>
  <si>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</si>
  <si>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</si>
  <si>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</si>
  <si>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</si>
  <si>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</si>
  <si>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</si>
  <si>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</si>
  <si>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</si>
  <si>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</si>
  <si>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</si>
  <si>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</si>
  <si>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</si>
  <si>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</si>
  <si>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</si>
  <si>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</si>
  <si>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</si>
  <si>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</si>
  <si>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</si>
  <si>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</si>
  <si>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</si>
  <si>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</si>
  <si>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</si>
  <si>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</si>
  <si>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</si>
  <si>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</si>
  <si>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</si>
  <si>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</si>
  <si>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</si>
  <si>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</si>
  <si>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</si>
  <si>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</si>
  <si>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</si>
  <si>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</si>
  <si>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</si>
  <si>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</si>
  <si>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</si>
  <si>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</si>
  <si>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</si>
  <si>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</si>
  <si>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</si>
  <si>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</si>
  <si>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</si>
  <si>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</si>
  <si>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</si>
  <si>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</si>
  <si>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</si>
  <si>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</si>
  <si>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</si>
  <si>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</si>
  <si>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</si>
  <si>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</si>
  <si>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</si>
  <si>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</si>
  <si>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</si>
  <si>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</si>
  <si>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</si>
  <si>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</si>
  <si>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</si>
  <si>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</si>
  <si>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</si>
  <si>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</si>
  <si>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</si>
  <si>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</si>
  <si>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</si>
  <si>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</si>
  <si>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</si>
  <si>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</si>
  <si>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</si>
  <si>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</si>
  <si>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</si>
  <si>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</si>
  <si>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</si>
  <si>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</si>
  <si>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</si>
  <si>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</si>
  <si>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</si>
  <si>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</si>
  <si>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</si>
  <si>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</si>
  <si>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</si>
  <si>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</si>
  <si>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</si>
  <si>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</si>
  <si>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</si>
  <si>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</si>
  <si>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</si>
  <si>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</si>
  <si>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</si>
  <si>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</si>
  <si>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</si>
  <si>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</si>
  <si>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</si>
  <si>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</si>
  <si>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</si>
  <si>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</si>
  <si>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</si>
  <si>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</si>
  <si>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</si>
  <si>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</si>
  <si>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</si>
  <si>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</si>
  <si>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</si>
  <si>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</si>
  <si>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</si>
  <si>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</si>
  <si>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</si>
  <si>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</si>
  <si>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</si>
  <si>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</si>
  <si>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</si>
  <si>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</si>
  <si>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</si>
  <si>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</si>
  <si>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</si>
  <si>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</si>
  <si>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</si>
  <si>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</si>
  <si>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</si>
  <si>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</si>
  <si>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</si>
  <si>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</si>
  <si>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</si>
  <si>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</si>
  <si>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</si>
  <si>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</si>
  <si>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</si>
  <si>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</si>
  <si>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</si>
  <si>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</si>
  <si>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</si>
  <si>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</si>
  <si>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</si>
  <si>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</si>
  <si>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</si>
  <si>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</si>
  <si>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</si>
  <si>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</si>
  <si>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</si>
  <si>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</si>
  <si>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</si>
  <si>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</si>
  <si>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</si>
  <si>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</si>
  <si>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</si>
  <si>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</si>
  <si>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</si>
  <si>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</si>
  <si>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</si>
  <si>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</si>
  <si>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</si>
  <si>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</si>
  <si>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</si>
  <si>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</si>
  <si>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</si>
  <si>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</si>
  <si>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</si>
  <si>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</si>
  <si>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</si>
  <si>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</si>
  <si>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</si>
  <si>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</si>
  <si>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</si>
  <si>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</si>
  <si>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</si>
  <si>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</si>
  <si>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</si>
  <si>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</si>
  <si>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</si>
  <si>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</si>
  <si>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</si>
  <si>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</si>
  <si>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</si>
  <si>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</si>
  <si>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</si>
  <si>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</si>
  <si>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</si>
  <si>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</si>
  <si>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</si>
  <si>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</si>
  <si>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</si>
  <si>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</si>
  <si>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</si>
  <si>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</si>
  <si>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</si>
  <si>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</si>
  <si>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</si>
  <si>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</si>
  <si>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</si>
  <si>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</si>
  <si>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</si>
  <si>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</si>
  <si>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</si>
  <si>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</si>
  <si>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</si>
  <si>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</si>
  <si>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</si>
  <si>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</si>
  <si>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</si>
  <si>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</si>
  <si>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</si>
  <si>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</si>
  <si>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</si>
  <si>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</si>
  <si>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</si>
  <si>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</si>
  <si>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</si>
  <si>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</si>
  <si>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</si>
  <si>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</si>
  <si>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</si>
  <si>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</si>
  <si>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</si>
  <si>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</si>
  <si>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</si>
  <si>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</si>
  <si>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</si>
  <si>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</si>
  <si>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</si>
  <si>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</si>
  <si>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</si>
  <si>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</si>
  <si>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</si>
  <si>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</si>
  <si>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</si>
  <si>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</si>
  <si>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</si>
  <si>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</si>
  <si>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</si>
  <si>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</si>
  <si>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</si>
  <si>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</si>
  <si>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</si>
  <si>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</si>
  <si>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</si>
  <si>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</si>
  <si>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</si>
  <si>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</si>
  <si>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</si>
  <si>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</si>
  <si>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</si>
  <si>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</si>
  <si>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</si>
  <si>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</si>
  <si>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</si>
  <si>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</si>
  <si>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</si>
  <si>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</si>
  <si>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</si>
  <si>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</si>
  <si>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</si>
  <si>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</si>
  <si>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</si>
  <si>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</si>
  <si>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</si>
  <si>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</si>
  <si>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</si>
  <si>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</si>
  <si>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</si>
  <si>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</si>
  <si>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</si>
  <si>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</si>
  <si>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</si>
  <si>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</si>
  <si>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</si>
  <si>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</si>
  <si>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</si>
  <si>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</si>
  <si>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</si>
  <si>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</si>
  <si>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</si>
  <si>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</si>
  <si>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</si>
  <si>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</si>
  <si>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</si>
  <si>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</si>
  <si>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</si>
  <si>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</si>
  <si>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</si>
  <si>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</si>
  <si>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</si>
  <si>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</si>
  <si>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</si>
  <si>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</si>
  <si>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</si>
  <si>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</si>
  <si>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</si>
  <si>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</si>
  <si>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</si>
  <si>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</si>
  <si>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</si>
  <si>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</si>
  <si>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</si>
  <si>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</si>
  <si>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</si>
  <si>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</si>
  <si>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</si>
  <si>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</si>
  <si>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</si>
  <si>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</si>
  <si>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</si>
  <si>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</si>
  <si>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</si>
  <si>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</si>
  <si>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</si>
  <si>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</si>
  <si>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</si>
  <si>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</si>
  <si>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</si>
  <si>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</si>
  <si>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</si>
  <si>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</si>
  <si>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</si>
  <si>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</si>
  <si>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</si>
  <si>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</si>
  <si>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</si>
  <si>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</si>
  <si>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</si>
  <si>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</si>
  <si>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</si>
  <si>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</si>
  <si>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</si>
  <si>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</si>
  <si>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</si>
  <si>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</si>
  <si>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</si>
  <si>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</si>
  <si>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</si>
  <si>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</si>
  <si>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</si>
  <si>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</si>
  <si>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</si>
  <si>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</si>
  <si>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</si>
  <si>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</si>
  <si>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</si>
  <si>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</si>
  <si>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</si>
  <si>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</si>
  <si>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</si>
  <si>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</si>
  <si>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</si>
  <si>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</si>
  <si>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</si>
  <si>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</si>
  <si>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</si>
  <si>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</si>
  <si>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</si>
  <si>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</si>
  <si>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</si>
  <si>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</si>
  <si>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</si>
  <si>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</si>
  <si>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</si>
  <si>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</si>
  <si>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</si>
  <si>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</si>
  <si>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</si>
  <si>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</si>
  <si>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</si>
  <si>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</si>
  <si>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</si>
  <si>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</si>
  <si>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</si>
  <si>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</si>
  <si>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</si>
  <si>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</si>
  <si>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</si>
  <si>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</si>
  <si>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</si>
  <si>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</si>
  <si>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</si>
  <si>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</si>
  <si>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</si>
  <si>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</si>
  <si>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</si>
  <si>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</si>
  <si>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</si>
  <si>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</si>
  <si>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</si>
  <si>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</si>
  <si>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</si>
  <si>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</si>
  <si>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</si>
  <si>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</si>
  <si>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</si>
  <si>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</si>
  <si>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</si>
  <si>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</si>
  <si>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</si>
  <si>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</si>
  <si>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</si>
  <si>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</si>
  <si>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</si>
  <si>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</si>
  <si>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</si>
  <si>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</si>
  <si>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</si>
  <si>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</si>
  <si>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</si>
  <si>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</si>
  <si>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</si>
  <si>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</si>
  <si>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</si>
  <si>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</si>
  <si>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</si>
  <si>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</si>
  <si>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</si>
  <si>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</si>
  <si>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</si>
  <si>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</si>
  <si>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</si>
  <si>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</si>
  <si>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</si>
  <si>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</si>
  <si>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</si>
  <si>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</si>
  <si>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</si>
  <si>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</si>
  <si>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</si>
  <si>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</si>
  <si>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</si>
  <si>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</si>
  <si>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</si>
  <si>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</si>
  <si>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</si>
  <si>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</si>
  <si>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</si>
  <si>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</si>
  <si>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</si>
  <si>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</si>
  <si>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</si>
  <si>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</si>
  <si>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</si>
  <si>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</si>
  <si>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</si>
  <si>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</si>
  <si>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</si>
  <si>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</si>
  <si>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</si>
  <si>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</si>
  <si>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</si>
  <si>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</si>
  <si>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</si>
  <si>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</si>
  <si>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</si>
  <si>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</si>
  <si>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</si>
  <si>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</si>
  <si>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</si>
  <si>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</si>
  <si>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</si>
  <si>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</si>
  <si>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</si>
  <si>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</si>
  <si>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</si>
  <si>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</si>
  <si>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</si>
  <si>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</si>
  <si>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</si>
  <si>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</si>
  <si>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</si>
  <si>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</si>
  <si>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</si>
  <si>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</si>
  <si>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</si>
  <si>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</si>
  <si>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</si>
  <si>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</si>
  <si>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</si>
  <si>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</si>
  <si>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</si>
  <si>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</si>
  <si>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</si>
  <si>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</si>
  <si>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</si>
  <si>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</si>
  <si>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</si>
  <si>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</si>
  <si>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</si>
  <si>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</si>
  <si>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</si>
  <si>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</si>
  <si>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</si>
  <si>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</si>
  <si>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</si>
  <si>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</si>
  <si>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</si>
  <si>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</si>
  <si>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</si>
  <si>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</si>
  <si>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</si>
  <si>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</si>
  <si>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</si>
  <si>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</si>
  <si>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</si>
  <si>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</si>
  <si>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</si>
  <si>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</si>
  <si>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</si>
  <si>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</si>
  <si>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</si>
  <si>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</si>
  <si>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</si>
  <si>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</si>
  <si>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</si>
  <si>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</si>
  <si>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</si>
  <si>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</si>
  <si>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</si>
  <si>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</si>
  <si>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</si>
  <si>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</si>
  <si>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</si>
  <si>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</si>
  <si>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</si>
  <si>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</si>
  <si>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</si>
  <si>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</si>
  <si>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</si>
  <si>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</si>
  <si>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</si>
  <si>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</si>
  <si>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</si>
  <si>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</si>
  <si>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</si>
  <si>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</si>
  <si>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</si>
  <si>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</si>
  <si>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</si>
  <si>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</si>
  <si>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</si>
  <si>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</si>
  <si>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</si>
  <si>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</si>
  <si>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</si>
  <si>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</si>
  <si>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</si>
  <si>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</si>
  <si>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</si>
  <si>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</si>
  <si>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</si>
  <si>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</si>
  <si>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</si>
  <si>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</si>
  <si>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</si>
  <si>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</si>
  <si>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</si>
  <si>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</si>
  <si>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</si>
  <si>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</si>
  <si>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</si>
  <si>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</si>
  <si>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</si>
  <si>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</si>
  <si>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</si>
  <si>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</si>
  <si>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</si>
  <si>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</si>
  <si>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</si>
  <si>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</si>
  <si>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</si>
  <si>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</si>
  <si>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</si>
  <si>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</si>
  <si>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</si>
  <si>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</si>
  <si>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</si>
  <si>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</si>
  <si>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</si>
  <si>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</si>
  <si>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</si>
  <si>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</si>
  <si>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</si>
  <si>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</si>
  <si>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</si>
  <si>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</si>
  <si>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</si>
  <si>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</si>
  <si>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</si>
  <si>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</si>
  <si>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</si>
  <si>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</si>
  <si>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</si>
  <si>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</si>
  <si>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</si>
  <si>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</si>
  <si>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</si>
  <si>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</si>
  <si>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</si>
  <si>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</si>
  <si>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</si>
  <si>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</si>
  <si>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</si>
  <si>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</si>
  <si>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</si>
  <si>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</si>
  <si>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</si>
  <si>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</si>
  <si>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</si>
  <si>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</si>
  <si>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</si>
  <si>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</si>
  <si>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</si>
  <si>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</si>
  <si>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</si>
  <si>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</si>
  <si>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</si>
  <si>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</si>
  <si>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</si>
  <si>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</si>
  <si>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</si>
  <si>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</si>
  <si>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</si>
  <si>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</si>
  <si>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</si>
  <si>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</si>
  <si>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</si>
  <si>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</si>
  <si>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</si>
  <si>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</si>
  <si>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</si>
  <si>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</si>
  <si>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</si>
  <si>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</si>
  <si>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</si>
  <si>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</si>
  <si>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</si>
  <si>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</si>
  <si>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</si>
  <si>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</si>
  <si>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</si>
  <si>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</si>
  <si>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</si>
  <si>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</si>
  <si>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</si>
  <si>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</si>
  <si>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</si>
  <si>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</si>
  <si>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</si>
  <si>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</si>
  <si>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</si>
  <si>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</si>
  <si>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</si>
  <si>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</si>
  <si>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</si>
  <si>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</si>
  <si>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</si>
  <si>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</si>
  <si>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</si>
  <si>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</si>
  <si>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</si>
  <si>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</si>
  <si>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</si>
  <si>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</si>
  <si>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</si>
  <si>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</si>
  <si>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</si>
  <si>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</si>
  <si>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</si>
  <si>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</si>
  <si>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</si>
  <si>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</si>
  <si>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</si>
  <si>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</si>
  <si>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</si>
  <si>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</si>
  <si>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</si>
  <si>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</si>
  <si>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</si>
  <si>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</si>
  <si>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</si>
  <si>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</si>
  <si>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</si>
  <si>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</si>
  <si>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</si>
  <si>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</si>
  <si>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</si>
  <si>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</si>
  <si>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</si>
  <si>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</si>
  <si>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</si>
  <si>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</si>
  <si>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</si>
  <si>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</si>
  <si>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</si>
  <si>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</si>
  <si>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</si>
  <si>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</si>
  <si>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</si>
  <si>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</si>
  <si>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</si>
  <si>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</si>
  <si>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</si>
  <si>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</si>
  <si>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</si>
  <si>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</si>
  <si>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</si>
  <si>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</si>
  <si>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</si>
  <si>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</si>
  <si>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</si>
  <si>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</si>
  <si>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</si>
  <si>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</si>
  <si>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</si>
  <si>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</si>
  <si>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</si>
  <si>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</si>
  <si>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</si>
  <si>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</si>
  <si>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</si>
  <si>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</si>
  <si>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</si>
  <si>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</si>
  <si>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</si>
  <si>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</si>
  <si>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</si>
  <si>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</si>
  <si>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</si>
  <si>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</si>
  <si>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</si>
  <si>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</si>
  <si>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</si>
  <si>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</si>
  <si>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</si>
  <si>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</si>
  <si>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</si>
  <si>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</si>
  <si>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</si>
  <si>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</si>
  <si>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</si>
  <si>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</si>
  <si>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</si>
  <si>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</si>
  <si>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</si>
  <si>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</si>
  <si>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</si>
  <si>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</si>
  <si>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</si>
  <si>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</si>
  <si>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</si>
  <si>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</si>
  <si>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</si>
  <si>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</si>
  <si>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</si>
  <si>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</si>
  <si>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</si>
  <si>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</si>
  <si>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</si>
  <si>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</si>
  <si>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</si>
  <si>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</si>
  <si>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</si>
  <si>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</si>
  <si>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</si>
  <si>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</si>
  <si>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</si>
  <si>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</si>
  <si>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</si>
  <si>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</si>
  <si>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</si>
  <si>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</si>
  <si>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</si>
  <si>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</si>
  <si>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</si>
  <si>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</si>
  <si>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</si>
  <si>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</si>
  <si>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</si>
  <si>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</si>
  <si>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</si>
  <si>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</si>
  <si>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</si>
  <si>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</si>
  <si>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</si>
  <si>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</si>
  <si>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</si>
  <si>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</si>
  <si>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</si>
  <si>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</si>
  <si>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</si>
  <si>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</si>
  <si>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</si>
  <si>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</si>
  <si>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</si>
  <si>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</si>
  <si>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</si>
  <si>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</si>
  <si>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</si>
  <si>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</si>
  <si>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</si>
  <si>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</si>
  <si>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</si>
  <si>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</si>
  <si>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</si>
  <si>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</si>
  <si>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</si>
  <si>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</si>
  <si>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</si>
  <si>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</si>
  <si>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</si>
  <si>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</si>
  <si>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</si>
  <si>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</si>
  <si>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</si>
  <si>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</si>
  <si>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</si>
  <si>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</si>
  <si>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</si>
  <si>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</si>
  <si>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</si>
  <si>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</si>
  <si>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</si>
  <si>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</si>
  <si>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</si>
  <si>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</si>
  <si>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</si>
  <si>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</si>
  <si>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</si>
  <si>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</si>
  <si>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</si>
  <si>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</si>
  <si>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</si>
  <si>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</si>
  <si>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</si>
  <si>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</si>
  <si>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</si>
  <si>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</si>
  <si>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</si>
  <si>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</si>
  <si>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</si>
  <si>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</si>
  <si>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</si>
  <si>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</si>
  <si>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</si>
  <si>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</si>
  <si>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</si>
  <si>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</si>
  <si>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</si>
  <si>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</si>
  <si>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</si>
  <si>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</si>
  <si>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</si>
  <si>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</si>
  <si>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</si>
  <si>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</si>
  <si>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</si>
  <si>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</si>
  <si>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</si>
  <si>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</si>
  <si>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</si>
  <si>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</si>
  <si>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</si>
  <si>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</si>
  <si>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</si>
  <si>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</si>
  <si>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</si>
  <si>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</si>
  <si>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</si>
  <si>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</si>
  <si>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</si>
  <si>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</si>
  <si>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</si>
  <si>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</si>
  <si>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</si>
  <si>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</si>
  <si>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</si>
  <si>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</si>
  <si>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</si>
  <si>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</si>
  <si>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</si>
  <si>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</si>
  <si>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</si>
  <si>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</si>
  <si>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</si>
  <si>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</si>
  <si>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</si>
  <si>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</si>
  <si>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</si>
  <si>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</si>
  <si>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</si>
  <si>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</si>
  <si>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</si>
  <si>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</si>
  <si>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</si>
  <si>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</si>
  <si>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</si>
  <si>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</si>
  <si>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</si>
  <si>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</si>
  <si>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</si>
  <si>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</si>
  <si>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</si>
  <si>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</si>
  <si>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</si>
  <si>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</si>
  <si>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</si>
  <si>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</si>
  <si>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</si>
  <si>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</si>
  <si>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</si>
  <si>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</si>
  <si>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</si>
  <si>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</si>
  <si>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</si>
  <si>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</si>
  <si>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</si>
  <si>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</si>
  <si>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</si>
  <si>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</si>
  <si>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</si>
  <si>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</si>
  <si>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</si>
  <si>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</si>
  <si>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</si>
  <si>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</si>
  <si>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</si>
  <si>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</si>
  <si>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</si>
  <si>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</si>
  <si>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</si>
  <si>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</si>
  <si>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</si>
  <si>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</si>
  <si>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</si>
  <si>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</si>
  <si>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</si>
  <si>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</si>
  <si>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</si>
  <si>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</si>
  <si>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</si>
  <si>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</si>
  <si>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</si>
  <si>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</si>
  <si>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</si>
  <si>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</si>
  <si>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</si>
  <si>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</si>
  <si>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</si>
  <si>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</si>
  <si>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</si>
  <si>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</si>
  <si>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</si>
  <si>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</si>
  <si>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</si>
  <si>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</si>
  <si>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</si>
  <si>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</si>
  <si>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</si>
  <si>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</si>
  <si>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</si>
  <si>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</si>
  <si>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</si>
  <si>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</si>
  <si>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</si>
  <si>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</si>
  <si>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</si>
  <si>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</si>
  <si>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</si>
  <si>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</si>
  <si>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</si>
  <si>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</si>
  <si>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</si>
  <si>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</si>
  <si>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</si>
  <si>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</si>
  <si>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</si>
  <si>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</si>
  <si>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</si>
  <si>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</si>
  <si>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</si>
  <si>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</si>
  <si>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</si>
  <si>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</si>
  <si>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</si>
  <si>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</si>
  <si>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</si>
  <si>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</si>
  <si>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</si>
  <si>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</si>
  <si>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</si>
  <si>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</si>
  <si>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</si>
  <si>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</si>
  <si>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</si>
  <si>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</si>
  <si>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</si>
  <si>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</si>
  <si>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</si>
  <si>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</si>
  <si>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</si>
  <si>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</si>
  <si>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</si>
  <si>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</si>
  <si>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</si>
  <si>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</si>
  <si>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</si>
  <si>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</si>
  <si>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</si>
  <si>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</si>
  <si>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</si>
  <si>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</si>
  <si>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</si>
  <si>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</si>
  <si>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</si>
  <si>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</si>
  <si>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</si>
  <si>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</si>
  <si>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</si>
  <si>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</si>
  <si>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</si>
  <si>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</si>
  <si>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</si>
  <si>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</si>
  <si>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</si>
  <si>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</si>
  <si>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</si>
  <si>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</si>
  <si>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</si>
  <si>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</si>
  <si>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</si>
  <si>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</si>
  <si>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</si>
  <si>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</si>
  <si>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</si>
  <si>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</si>
  <si>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</si>
  <si>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</si>
  <si>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</si>
  <si>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</si>
  <si>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</si>
  <si>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</si>
  <si>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</si>
  <si>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</si>
  <si>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</si>
  <si>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</si>
  <si>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</si>
  <si>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</si>
  <si>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</si>
  <si>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</si>
  <si>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</si>
  <si>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</si>
  <si>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</si>
  <si>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</si>
  <si>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</si>
  <si>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</si>
  <si>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</si>
  <si>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</si>
  <si>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</si>
  <si>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</si>
  <si>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</si>
  <si>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</si>
  <si>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</si>
  <si>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</si>
  <si>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</si>
  <si>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</si>
  <si>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</si>
  <si>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</si>
  <si>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</si>
  <si>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</si>
  <si>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</si>
  <si>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</si>
  <si>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</si>
  <si>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</si>
  <si>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</si>
  <si>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</si>
  <si>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</si>
  <si>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</si>
  <si>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</si>
  <si>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</si>
  <si>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</si>
  <si>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</si>
  <si>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</si>
  <si>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</si>
  <si>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</si>
  <si>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</si>
  <si>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</si>
  <si>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</si>
  <si>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</si>
  <si>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</si>
  <si>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</si>
  <si>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</si>
  <si>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</si>
  <si>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</si>
  <si>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</si>
  <si>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</si>
  <si>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</si>
  <si>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</si>
  <si>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</si>
  <si>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</si>
  <si>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</si>
  <si>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</si>
  <si>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</si>
  <si>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</si>
  <si>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</si>
  <si>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</si>
  <si>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</si>
  <si>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</si>
  <si>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</si>
  <si>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</si>
  <si>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</si>
  <si>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</si>
  <si>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</si>
  <si>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</si>
  <si>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</si>
  <si>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</si>
  <si>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</si>
  <si>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</si>
  <si>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</si>
  <si>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</si>
  <si>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</si>
  <si>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</si>
  <si>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</si>
  <si>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</si>
  <si>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</si>
  <si>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</si>
  <si>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</si>
  <si>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</si>
  <si>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</si>
  <si>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</si>
  <si>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</si>
  <si>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</si>
  <si>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</si>
  <si>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</si>
  <si>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</si>
  <si>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</si>
  <si>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</si>
  <si>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</si>
  <si>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</si>
  <si>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</si>
  <si>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</si>
  <si>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</si>
  <si>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</si>
  <si>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</si>
  <si>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</si>
  <si>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</si>
  <si>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</si>
  <si>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</si>
  <si>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</si>
  <si>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</si>
  <si>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</si>
  <si>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</si>
  <si>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</si>
  <si>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</si>
  <si>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</si>
  <si>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</si>
  <si>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</si>
  <si>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</si>
  <si>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</si>
  <si>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</si>
  <si>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</si>
  <si>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</si>
  <si>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</si>
  <si>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</si>
  <si>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</si>
  <si>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</si>
  <si>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</si>
  <si>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</si>
  <si>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</si>
  <si>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</si>
  <si>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</si>
  <si>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</si>
  <si>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</si>
  <si>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</si>
  <si>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</si>
  <si>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</si>
  <si>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</si>
  <si>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</si>
  <si>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</si>
  <si>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</si>
  <si>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</si>
  <si>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</si>
  <si>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</si>
  <si>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</si>
  <si>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</si>
  <si>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</si>
  <si>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</si>
  <si>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</si>
  <si>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</si>
  <si>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</si>
  <si>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</si>
  <si>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</si>
  <si>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</si>
  <si>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</si>
  <si>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</si>
  <si>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</si>
  <si>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</si>
  <si>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</si>
  <si>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</si>
  <si>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</si>
  <si>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</si>
  <si>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</si>
  <si>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</si>
  <si>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</si>
  <si>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</si>
  <si>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</si>
  <si>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</si>
  <si>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</si>
  <si>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</si>
  <si>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</si>
  <si>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</si>
  <si>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</si>
  <si>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</si>
  <si>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</si>
  <si>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</si>
  <si>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</si>
  <si>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</si>
  <si>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</si>
  <si>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</si>
  <si>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</si>
  <si>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</si>
  <si>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</si>
  <si>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</si>
  <si>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</si>
  <si>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</si>
  <si>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</si>
  <si>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</si>
  <si>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</si>
  <si>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</si>
  <si>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</si>
  <si>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</si>
  <si>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</si>
  <si>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</si>
  <si>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</si>
  <si>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</si>
  <si>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</si>
  <si>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</si>
  <si>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</si>
  <si>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</si>
  <si>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</si>
  <si>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</si>
  <si>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</si>
  <si>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</si>
  <si>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</si>
  <si>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</si>
  <si>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</si>
  <si>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</si>
  <si>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</si>
  <si>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</si>
  <si>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</si>
  <si>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</si>
  <si>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</si>
  <si>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</si>
  <si>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</si>
  <si>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</si>
  <si>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</si>
  <si>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</si>
  <si>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</si>
  <si>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</si>
  <si>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</si>
  <si>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</si>
  <si>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</si>
  <si>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</si>
  <si>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</si>
  <si>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</si>
  <si>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</si>
  <si>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</si>
  <si>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</si>
  <si>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</si>
  <si>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</si>
  <si>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</si>
  <si>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</si>
  <si>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</si>
  <si>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</si>
  <si>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</si>
  <si>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</si>
  <si>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</si>
  <si>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</si>
  <si>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</si>
  <si>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</si>
  <si>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</si>
  <si>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</si>
  <si>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</si>
  <si>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</si>
  <si>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</si>
  <si>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</si>
  <si>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</si>
  <si>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</si>
  <si>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</si>
  <si>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</si>
  <si>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</si>
  <si>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</si>
  <si>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</si>
  <si>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</si>
  <si>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</si>
  <si>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</si>
  <si>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</si>
  <si>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</si>
  <si>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</si>
  <si>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</si>
  <si>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</si>
  <si>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</si>
  <si>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</si>
  <si>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</si>
  <si>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</si>
  <si>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</si>
  <si>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</si>
  <si>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</si>
  <si>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</si>
  <si>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</si>
  <si>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</si>
  <si>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</si>
  <si>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</si>
  <si>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</si>
  <si>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</si>
  <si>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</si>
  <si>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</si>
  <si>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</si>
  <si>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</si>
  <si>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</si>
  <si>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</si>
  <si>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</si>
  <si>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</si>
  <si>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</si>
  <si>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</si>
  <si>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</si>
  <si>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</si>
  <si>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</si>
  <si>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</si>
  <si>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</si>
  <si>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</si>
  <si>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</si>
  <si>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</si>
  <si>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</si>
  <si>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</si>
  <si>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</si>
  <si>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</si>
  <si>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</si>
  <si>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</si>
  <si>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</si>
  <si>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</si>
  <si>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</si>
  <si>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</si>
  <si>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</si>
  <si>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</si>
  <si>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</si>
  <si>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</si>
  <si>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</si>
  <si>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</si>
  <si>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</si>
  <si>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</si>
  <si>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</si>
  <si>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</si>
  <si>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</si>
  <si>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</si>
  <si>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</si>
  <si>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</si>
  <si>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</si>
  <si>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</si>
  <si>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</si>
  <si>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</si>
  <si>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</si>
  <si>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</si>
  <si>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</si>
  <si>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</si>
  <si>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</si>
  <si>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</si>
  <si>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</si>
  <si>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</si>
  <si>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</si>
  <si>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</si>
  <si>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</si>
  <si>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</si>
  <si>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</si>
  <si>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</si>
  <si>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</si>
  <si>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</si>
  <si>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</si>
  <si>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</si>
  <si>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</si>
  <si>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</si>
  <si>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</si>
  <si>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</si>
  <si>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</si>
  <si>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</si>
  <si>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</si>
  <si>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</si>
  <si>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</si>
  <si>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</si>
  <si>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</si>
  <si>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</si>
  <si>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</si>
  <si>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</si>
  <si>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</si>
  <si>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</si>
  <si>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</si>
  <si>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</si>
  <si>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</si>
  <si>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</si>
  <si>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</si>
  <si>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</si>
  <si>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</si>
  <si>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</si>
  <si>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</si>
  <si>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</si>
  <si>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</si>
  <si>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</si>
  <si>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</si>
  <si>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</si>
  <si>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</si>
  <si>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</si>
  <si>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</si>
  <si>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</si>
  <si>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</si>
  <si>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</si>
  <si>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</si>
  <si>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</si>
  <si>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</si>
  <si>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</si>
  <si>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</si>
  <si>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</si>
  <si>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</si>
  <si>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</si>
  <si>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</si>
  <si>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</si>
  <si>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</si>
  <si>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</si>
  <si>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</si>
  <si>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</si>
  <si>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</si>
  <si>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</si>
  <si>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</si>
  <si>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</si>
  <si>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</si>
  <si>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</si>
  <si>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</si>
  <si>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</si>
  <si>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</si>
  <si>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</si>
  <si>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</si>
  <si>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</si>
  <si>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</si>
  <si>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</si>
  <si>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</si>
  <si>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</si>
  <si>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</si>
  <si>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</si>
  <si>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</si>
  <si>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</si>
  <si>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</si>
  <si>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</si>
  <si>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</si>
  <si>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</si>
  <si>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</si>
  <si>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</si>
  <si>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</si>
  <si>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</si>
  <si>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</si>
  <si>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</si>
  <si>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</si>
  <si>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</si>
  <si>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</si>
  <si>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</si>
  <si>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</si>
  <si>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</si>
  <si>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</si>
  <si>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</si>
  <si>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</si>
  <si>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</si>
  <si>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</si>
  <si>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</si>
  <si>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</si>
  <si>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</si>
  <si>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</si>
  <si>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</si>
  <si>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</si>
  <si>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</si>
  <si>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</si>
  <si>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</si>
  <si>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</si>
  <si>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</si>
  <si>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</si>
  <si>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</si>
  <si>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</si>
  <si>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</si>
  <si>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</si>
  <si>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</si>
  <si>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</si>
  <si>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</si>
  <si>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</si>
  <si>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</si>
  <si>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</si>
  <si>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</si>
  <si>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</si>
  <si>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</si>
  <si>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</si>
  <si>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</si>
  <si>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</si>
  <si>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</si>
  <si>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</si>
  <si>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</si>
  <si>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</si>
  <si>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</si>
  <si>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</si>
  <si>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</si>
  <si>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</si>
  <si>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</si>
  <si>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</si>
  <si>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</si>
  <si>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</si>
  <si>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</si>
  <si>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</si>
  <si>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</si>
  <si>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</si>
  <si>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</si>
  <si>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</si>
  <si>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</si>
  <si>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</si>
  <si>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</si>
  <si>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</si>
  <si>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</si>
  <si>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</si>
  <si>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</si>
  <si>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</si>
  <si>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</si>
  <si>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</si>
  <si>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</si>
  <si>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</si>
  <si>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</si>
  <si>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</si>
  <si>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</si>
  <si>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</si>
  <si>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</si>
  <si>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</si>
  <si>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</si>
  <si>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</si>
  <si>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</si>
  <si>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</si>
  <si>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</si>
  <si>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</si>
  <si>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</si>
  <si>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</si>
  <si>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</si>
  <si>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</si>
  <si>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</si>
  <si>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</si>
  <si>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</si>
  <si>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</si>
  <si>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</si>
  <si>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</si>
  <si>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</si>
  <si>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</si>
  <si>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</si>
  <si>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</si>
  <si>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</si>
  <si>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</si>
  <si>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</si>
  <si>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</si>
  <si>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</si>
  <si>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</si>
  <si>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</si>
  <si>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</si>
  <si>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</si>
  <si>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</si>
  <si>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</si>
  <si>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</si>
  <si>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</si>
  <si>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</si>
  <si>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</si>
  <si>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</si>
  <si>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</si>
  <si>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</si>
  <si>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</si>
  <si>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</si>
  <si>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</si>
  <si>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</si>
  <si>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</si>
  <si>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</si>
  <si>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</si>
  <si>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</si>
  <si>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</si>
  <si>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</si>
  <si>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</si>
  <si>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</si>
  <si>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</si>
  <si>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</si>
  <si>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</si>
  <si>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</si>
  <si>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</si>
  <si>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</si>
  <si>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</si>
  <si>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</si>
  <si>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</si>
  <si>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</si>
  <si>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</si>
  <si>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</si>
  <si>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</si>
  <si>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</si>
  <si>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</si>
  <si>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</si>
  <si>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</si>
  <si>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</si>
  <si>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</si>
  <si>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</si>
  <si>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</si>
  <si>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</si>
  <si>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</si>
  <si>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</si>
  <si>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</si>
  <si>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</si>
  <si>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</si>
  <si>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</si>
  <si>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</si>
  <si>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</si>
  <si>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</si>
  <si>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</si>
  <si>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</si>
  <si>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</si>
  <si>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</si>
  <si>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</si>
  <si>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</si>
  <si>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</si>
  <si>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</si>
  <si>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</si>
  <si>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</si>
  <si>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</si>
  <si>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</si>
  <si>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</si>
  <si>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</si>
  <si>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</si>
  <si>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</si>
  <si>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</si>
  <si>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</si>
  <si>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</si>
  <si>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</si>
  <si>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</si>
  <si>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</si>
  <si>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</si>
  <si>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</si>
  <si>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</si>
  <si>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</si>
  <si>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</si>
  <si>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</si>
  <si>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</si>
  <si>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</si>
  <si>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</si>
  <si>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</si>
  <si>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</si>
  <si>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</si>
  <si>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</si>
  <si>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</si>
  <si>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</si>
  <si>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</si>
  <si>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</si>
  <si>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</si>
  <si>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</si>
  <si>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</si>
  <si>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</si>
  <si>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</si>
  <si>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</si>
  <si>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</si>
  <si>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</si>
  <si>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</si>
  <si>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</si>
  <si>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</si>
  <si>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</si>
  <si>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</si>
  <si>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</si>
  <si>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</si>
  <si>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</si>
  <si>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</si>
  <si>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</si>
  <si>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</si>
  <si>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</si>
  <si>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</si>
  <si>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</si>
  <si>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</si>
  <si>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</si>
  <si>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</si>
  <si>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</si>
  <si>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</si>
  <si>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</si>
  <si>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</si>
  <si>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</si>
  <si>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</si>
  <si>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</si>
  <si>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</si>
  <si>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</si>
  <si>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</si>
  <si>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</si>
  <si>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</si>
  <si>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</si>
  <si>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</si>
  <si>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</si>
  <si>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</si>
  <si>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</si>
  <si>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</si>
  <si>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</si>
  <si>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</si>
  <si>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</si>
  <si>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</si>
  <si>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</si>
  <si>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</si>
  <si>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</si>
  <si>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</si>
  <si>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</si>
  <si>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</si>
  <si>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</si>
  <si>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</si>
  <si>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</si>
  <si>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</si>
  <si>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</si>
  <si>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</si>
  <si>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</si>
  <si>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</si>
  <si>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</si>
  <si>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</si>
  <si>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</si>
  <si>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</si>
  <si>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</si>
  <si>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</si>
  <si>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</si>
  <si>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</si>
  <si>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</si>
  <si>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</si>
  <si>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</si>
  <si>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</si>
  <si>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</si>
  <si>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</si>
  <si>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</si>
  <si>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</si>
  <si>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</si>
  <si>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</si>
  <si>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</si>
  <si>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</si>
  <si>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</si>
  <si>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</si>
  <si>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</si>
  <si>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</si>
  <si>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</si>
  <si>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</si>
  <si>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</si>
  <si>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</si>
  <si>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</si>
  <si>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</si>
  <si>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</si>
  <si>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</si>
  <si>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</si>
  <si>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</si>
  <si>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</si>
  <si>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</si>
  <si>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</si>
  <si>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</si>
  <si>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</si>
  <si>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</si>
  <si>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</si>
  <si>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</si>
  <si>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</si>
  <si>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</si>
  <si>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</si>
  <si>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</si>
  <si>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</si>
  <si>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</si>
  <si>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</si>
  <si>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</si>
  <si>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</si>
  <si>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</si>
  <si>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</si>
  <si>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</si>
  <si>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</si>
  <si>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</si>
  <si>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</si>
  <si>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</si>
  <si>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</si>
  <si>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</si>
  <si>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</si>
  <si>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</si>
  <si>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</si>
  <si>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</si>
  <si>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</si>
  <si>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</si>
  <si>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</si>
  <si>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</si>
  <si>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</si>
  <si>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</si>
  <si>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</si>
  <si>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</si>
  <si>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</si>
  <si>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</si>
  <si>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</si>
  <si>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</si>
  <si>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</si>
  <si>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</si>
  <si>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</si>
  <si>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</si>
  <si>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</si>
  <si>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</si>
  <si>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</si>
  <si>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</si>
  <si>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</si>
  <si>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</si>
  <si>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</si>
  <si>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</si>
  <si>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</si>
  <si>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</si>
  <si>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</si>
  <si>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</si>
  <si>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</si>
  <si>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</si>
  <si>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</si>
  <si>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</si>
  <si>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</si>
  <si>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</si>
  <si>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</si>
  <si>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</si>
  <si>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</si>
  <si>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</si>
  <si>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</si>
  <si>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</si>
  <si>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</si>
  <si>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</si>
  <si>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</si>
  <si>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</si>
  <si>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</si>
  <si>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</si>
  <si>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</si>
  <si>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</si>
  <si>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</si>
  <si>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</si>
  <si>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</si>
  <si>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</si>
  <si>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</si>
  <si>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</si>
  <si>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</si>
  <si>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</si>
  <si>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</si>
  <si>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</si>
  <si>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</si>
  <si>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</si>
  <si>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</si>
  <si>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</si>
  <si>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</si>
  <si>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</si>
  <si>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</si>
  <si>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</si>
  <si>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</si>
  <si>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</si>
  <si>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</si>
  <si>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</si>
  <si>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</si>
  <si>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</si>
  <si>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</si>
  <si>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</si>
  <si>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</si>
  <si>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</si>
  <si>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</si>
  <si>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</si>
  <si>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</si>
  <si>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</si>
  <si>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</si>
  <si>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</si>
  <si>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</si>
  <si>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</si>
  <si>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</si>
  <si>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</si>
  <si>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</si>
  <si>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</si>
  <si>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</si>
  <si>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</si>
  <si>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</si>
  <si>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</si>
  <si>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</si>
  <si>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</si>
  <si>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</si>
  <si>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</si>
  <si>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</si>
  <si>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</si>
  <si>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</si>
  <si>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</si>
  <si>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</si>
  <si>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</si>
  <si>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</si>
  <si>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</si>
  <si>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</si>
  <si>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</si>
  <si>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</si>
  <si>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</si>
  <si>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</si>
  <si>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</si>
  <si>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</si>
  <si>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</si>
  <si>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</si>
  <si>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</si>
  <si>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</si>
  <si>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</si>
  <si>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</si>
  <si>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</si>
  <si>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</si>
  <si>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</si>
  <si>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</si>
  <si>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</si>
  <si>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</si>
  <si>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</si>
  <si>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</si>
  <si>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</si>
  <si>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</si>
  <si>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</si>
  <si>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</si>
  <si>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</si>
  <si>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</si>
  <si>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</si>
  <si>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</si>
  <si>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</si>
  <si>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</si>
  <si>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</si>
  <si>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</si>
  <si>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</si>
  <si>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</si>
  <si>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</si>
  <si>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</si>
  <si>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</si>
  <si>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</si>
  <si>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</si>
  <si>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</si>
  <si>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</si>
  <si>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</si>
  <si>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</si>
  <si>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</si>
  <si>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</si>
  <si>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</si>
  <si>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</si>
  <si>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</si>
  <si>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</si>
  <si>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</si>
  <si>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</si>
  <si>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</si>
  <si>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</si>
  <si>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</si>
  <si>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</si>
  <si>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</si>
  <si>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</si>
  <si>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</si>
  <si>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</si>
  <si>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</si>
  <si>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</si>
  <si>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</si>
  <si>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</si>
  <si>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</si>
  <si>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</si>
  <si>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</si>
  <si>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</si>
  <si>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</si>
  <si>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</si>
  <si>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</si>
  <si>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</si>
  <si>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</si>
  <si>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</si>
  <si>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</si>
  <si>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</si>
  <si>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</si>
  <si>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</si>
  <si>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</si>
  <si>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</si>
  <si>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</si>
  <si>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</si>
  <si>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</si>
  <si>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</si>
  <si>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</si>
  <si>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</si>
  <si>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</si>
  <si>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</si>
  <si>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</si>
  <si>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</si>
  <si>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</si>
  <si>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</si>
  <si>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</si>
  <si>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</si>
  <si>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</si>
  <si>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</si>
  <si>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</si>
  <si>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</si>
  <si>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</si>
  <si>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</si>
  <si>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</si>
  <si>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</si>
  <si>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</si>
  <si>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</si>
  <si>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</si>
  <si>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</si>
  <si>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</si>
  <si>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</si>
  <si>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</si>
  <si>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</si>
  <si>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</si>
  <si>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</si>
  <si>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</si>
  <si>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</si>
  <si>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</si>
  <si>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</si>
  <si>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</si>
  <si>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</si>
  <si>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</si>
  <si>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</si>
  <si>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</si>
  <si>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</si>
  <si>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</si>
  <si>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</si>
  <si>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</si>
  <si>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</si>
  <si>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</si>
  <si>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</si>
  <si>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</si>
  <si>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</si>
  <si>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</si>
  <si>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</si>
  <si>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</si>
  <si>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</si>
  <si>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</si>
  <si>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</si>
  <si>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</si>
  <si>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</si>
  <si>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</si>
  <si>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</si>
  <si>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</si>
  <si>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</si>
  <si>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</si>
  <si>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</si>
  <si>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</si>
  <si>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</si>
  <si>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</si>
  <si>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</si>
  <si>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</si>
  <si>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</si>
  <si>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</si>
  <si>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</si>
  <si>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</si>
  <si>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</si>
  <si>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</si>
  <si>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</si>
  <si>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</si>
  <si>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</si>
  <si>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</si>
  <si>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</si>
  <si>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</si>
  <si>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</si>
  <si>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</si>
  <si>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</si>
  <si>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</si>
  <si>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</si>
  <si>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</si>
  <si>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</si>
  <si>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</si>
  <si>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</si>
  <si>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</si>
  <si>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</si>
  <si>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</si>
  <si>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</si>
  <si>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</si>
  <si>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</si>
  <si>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</si>
  <si>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</si>
  <si>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</si>
  <si>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</si>
  <si>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</si>
  <si>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</si>
  <si>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</si>
  <si>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</si>
  <si>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</si>
  <si>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</si>
  <si>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</si>
  <si>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</si>
  <si>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</si>
  <si>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</si>
  <si>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</si>
  <si>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</si>
  <si>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</si>
  <si>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</si>
  <si>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</si>
  <si>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</si>
  <si>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</si>
  <si>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</si>
  <si>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</si>
  <si>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</si>
  <si>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</si>
  <si>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</si>
  <si>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</si>
  <si>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</si>
  <si>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</si>
  <si>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</si>
  <si>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</si>
  <si>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</si>
  <si>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</si>
  <si>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</si>
  <si>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</si>
  <si>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</si>
  <si>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</si>
  <si>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</si>
  <si>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</si>
  <si>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</si>
  <si>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</si>
  <si>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</si>
  <si>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</si>
  <si>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</si>
  <si>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</si>
  <si>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</si>
  <si>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</si>
  <si>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</si>
  <si>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</si>
  <si>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</si>
  <si>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</si>
  <si>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</si>
  <si>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</si>
  <si>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</si>
  <si>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</si>
  <si>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</si>
  <si>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</si>
  <si>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</si>
  <si>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</si>
  <si>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</si>
  <si>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</si>
  <si>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</si>
  <si>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</si>
  <si>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</si>
  <si>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</si>
  <si>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</si>
  <si>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</si>
  <si>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</si>
  <si>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</si>
  <si>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</si>
  <si>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</si>
  <si>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</si>
  <si>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</si>
  <si>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</si>
  <si>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</si>
  <si>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</si>
  <si>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</si>
  <si>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</si>
  <si>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</si>
  <si>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</si>
  <si>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</si>
  <si>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</si>
  <si>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</si>
  <si>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</si>
  <si>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</si>
  <si>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</si>
  <si>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</si>
  <si>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</si>
  <si>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</si>
  <si>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</si>
  <si>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</si>
  <si>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</si>
  <si>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</si>
  <si>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</si>
  <si>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</si>
  <si>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</si>
  <si>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</si>
  <si>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</si>
  <si>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</si>
  <si>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</si>
  <si>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</si>
  <si>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</si>
  <si>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</si>
  <si>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</si>
  <si>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</si>
  <si>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</si>
  <si>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</si>
  <si>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</si>
  <si>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</si>
  <si>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</si>
  <si>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</si>
  <si>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</si>
  <si>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</si>
  <si>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</si>
  <si>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</si>
  <si>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</si>
  <si>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</si>
  <si>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</si>
  <si>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</si>
  <si>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</si>
  <si>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</si>
  <si>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</si>
  <si>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</si>
  <si>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</si>
  <si>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</si>
  <si>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</si>
  <si>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</si>
  <si>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</si>
  <si>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</si>
  <si>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</si>
  <si>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</si>
  <si>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</si>
  <si>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</si>
  <si>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</si>
  <si>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</si>
  <si>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</si>
  <si>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</si>
  <si>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</si>
  <si>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</si>
  <si>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</si>
  <si>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</si>
  <si>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</si>
  <si>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</si>
  <si>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</si>
  <si>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</si>
  <si>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</si>
  <si>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</si>
  <si>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</si>
  <si>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</si>
  <si>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</si>
  <si>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</si>
  <si>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</si>
  <si>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</si>
  <si>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</si>
  <si>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</si>
  <si>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</si>
  <si>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</si>
  <si>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</si>
  <si>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</si>
  <si>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</si>
  <si>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</si>
  <si>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</si>
  <si>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</si>
  <si>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</si>
  <si>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</si>
  <si>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</si>
  <si>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</si>
  <si>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</si>
  <si>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</si>
  <si>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</si>
  <si>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</si>
  <si>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</si>
  <si>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</si>
  <si>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</si>
  <si>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</si>
  <si>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</si>
  <si>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</si>
  <si>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</si>
  <si>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</si>
  <si>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</si>
  <si>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</si>
  <si>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</si>
  <si>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</si>
  <si>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</si>
  <si>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</si>
  <si>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</si>
  <si>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</si>
  <si>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</si>
  <si>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</si>
  <si>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</si>
  <si>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</si>
  <si>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</si>
  <si>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</si>
  <si>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</si>
  <si>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</si>
  <si>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</si>
  <si>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</si>
  <si>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</si>
  <si>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</si>
  <si>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</si>
  <si>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</si>
  <si>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</si>
  <si>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</si>
  <si>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</si>
  <si>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</si>
  <si>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</si>
  <si>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</si>
  <si>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</si>
  <si>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</si>
  <si>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</si>
  <si>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</si>
  <si>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</si>
  <si>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</si>
  <si>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</si>
  <si>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</si>
  <si>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</si>
  <si>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</si>
  <si>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</si>
  <si>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</si>
  <si>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</si>
  <si>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</si>
  <si>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</si>
  <si>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</si>
  <si>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</si>
  <si>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</si>
  <si>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</si>
  <si>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</si>
  <si>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</si>
  <si>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</si>
  <si>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</si>
  <si>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</si>
  <si>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</si>
  <si>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</si>
  <si>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</si>
  <si>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</si>
  <si>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</si>
  <si>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</si>
  <si>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</si>
  <si>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</si>
  <si>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</si>
  <si>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</si>
  <si>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</si>
  <si>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</si>
  <si>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</si>
  <si>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</si>
  <si>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</si>
  <si>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</si>
  <si>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</si>
  <si>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</si>
  <si>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</si>
  <si>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</si>
  <si>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</si>
  <si>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</si>
  <si>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</si>
  <si>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</si>
  <si>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</si>
  <si>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</si>
  <si>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</si>
  <si>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</si>
  <si>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</si>
  <si>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</si>
  <si>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</si>
  <si>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</si>
  <si>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</si>
  <si>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</si>
  <si>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</si>
  <si>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</si>
  <si>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</si>
  <si>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</si>
  <si>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</si>
  <si>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</si>
  <si>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</si>
  <si>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</si>
  <si>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</si>
  <si>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</si>
  <si>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</si>
  <si>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</si>
  <si>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</si>
  <si>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</si>
  <si>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</si>
  <si>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</si>
  <si>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</si>
  <si>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</si>
  <si>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</si>
  <si>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</si>
  <si>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</si>
  <si>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</si>
  <si>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</si>
  <si>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</si>
  <si>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</si>
  <si>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</si>
  <si>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</si>
  <si>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</si>
  <si>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</si>
  <si>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</si>
  <si>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</si>
  <si>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</si>
  <si>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</si>
  <si>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</si>
  <si>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</si>
  <si>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</si>
  <si>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</si>
  <si>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</si>
  <si>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</si>
  <si>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</si>
  <si>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</si>
  <si>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</si>
  <si>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</si>
  <si>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</si>
  <si>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</si>
  <si>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</si>
  <si>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</si>
  <si>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</si>
  <si>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</si>
  <si>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</si>
  <si>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</si>
  <si>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</si>
  <si>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</si>
  <si>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</si>
  <si>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</si>
  <si>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</si>
  <si>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</si>
  <si>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</si>
  <si>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</si>
  <si>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</si>
  <si>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</si>
  <si>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</si>
  <si>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</si>
  <si>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</si>
  <si>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</si>
  <si>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</si>
  <si>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</si>
  <si>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</si>
  <si>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</si>
  <si>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</si>
  <si>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</si>
  <si>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</si>
  <si>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</si>
  <si>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</si>
  <si>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</si>
  <si>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</si>
  <si>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</si>
  <si>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</si>
  <si>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</si>
  <si>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</si>
  <si>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</si>
  <si>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</si>
  <si>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</si>
  <si>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</si>
  <si>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</si>
  <si>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</si>
  <si>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</si>
  <si>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</si>
  <si>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</si>
  <si>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</si>
  <si>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</si>
  <si>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</si>
  <si>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</si>
  <si>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</si>
  <si>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</si>
  <si>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</si>
  <si>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</si>
  <si>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</si>
  <si>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</si>
  <si>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</si>
  <si>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</si>
  <si>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</si>
  <si>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</si>
  <si>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</si>
  <si>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</si>
  <si>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</si>
  <si>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</si>
  <si>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</si>
  <si>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</si>
  <si>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</si>
  <si>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</si>
  <si>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</si>
  <si>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</si>
  <si>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</si>
  <si>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</si>
  <si>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</si>
  <si>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</si>
  <si>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</si>
  <si>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</si>
  <si>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</si>
  <si>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</si>
  <si>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</si>
  <si>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</si>
  <si>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</si>
  <si>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</si>
  <si>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</si>
  <si>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</si>
  <si>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</si>
  <si>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</si>
  <si>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</si>
  <si>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</si>
  <si>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</si>
  <si>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</si>
  <si>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</si>
  <si>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</si>
  <si>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</si>
  <si>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</si>
  <si>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</si>
  <si>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</si>
  <si>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</si>
  <si>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</si>
  <si>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</si>
  <si>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</si>
  <si>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</si>
  <si>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</si>
  <si>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</si>
  <si>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</si>
  <si>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</si>
  <si>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</si>
  <si>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</si>
  <si>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</si>
  <si>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</si>
  <si>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</si>
  <si>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</si>
  <si>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</si>
  <si>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</si>
  <si>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</si>
  <si>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</si>
  <si>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</si>
  <si>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</si>
  <si>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</si>
  <si>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</si>
  <si>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</si>
  <si>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</si>
  <si>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</si>
  <si>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</si>
  <si>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</si>
  <si>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</si>
  <si>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</si>
  <si>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</si>
  <si>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</si>
  <si>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</si>
  <si>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</si>
  <si>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</si>
  <si>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</si>
  <si>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</si>
  <si>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</si>
  <si>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</si>
  <si>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</si>
  <si>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</si>
  <si>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</si>
  <si>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</si>
  <si>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</si>
  <si>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</si>
  <si>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</si>
  <si>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</si>
  <si>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</si>
  <si>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</si>
  <si>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</si>
  <si>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</si>
  <si>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</si>
  <si>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</si>
  <si>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</si>
  <si>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</si>
  <si>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</si>
  <si>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</si>
  <si>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</si>
  <si>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</si>
  <si>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</si>
  <si>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</si>
  <si>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</si>
  <si>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</si>
  <si>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</si>
  <si>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</si>
  <si>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</si>
  <si>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</si>
  <si>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</si>
  <si>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</si>
  <si>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</si>
  <si>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</si>
  <si>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</si>
  <si>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</si>
  <si>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</si>
  <si>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</si>
  <si>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</si>
  <si>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</si>
  <si>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</si>
  <si>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</si>
  <si>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</si>
  <si>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</si>
  <si>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</si>
  <si>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</si>
  <si>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</si>
  <si>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</si>
  <si>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</si>
  <si>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</si>
  <si>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</si>
  <si>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</si>
  <si>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</si>
  <si>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</si>
  <si>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</si>
  <si>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</si>
  <si>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</si>
  <si>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</si>
  <si>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</si>
  <si>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</si>
  <si>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</si>
  <si>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</si>
  <si>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</si>
  <si>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</si>
  <si>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</si>
  <si>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</si>
  <si>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</si>
  <si>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</si>
  <si>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</si>
  <si>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</si>
  <si>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</si>
  <si>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</si>
  <si>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</si>
  <si>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</si>
  <si>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</si>
  <si>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</si>
  <si>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</si>
  <si>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</si>
  <si>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</si>
  <si>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</si>
  <si>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</si>
  <si>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</si>
  <si>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</si>
  <si>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</si>
  <si>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</si>
  <si>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</si>
  <si>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</si>
  <si>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</si>
  <si>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</si>
  <si>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</si>
  <si>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</si>
  <si>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</si>
  <si>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</si>
  <si>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</si>
  <si>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</si>
  <si>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</si>
  <si>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</si>
  <si>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</si>
  <si>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</si>
  <si>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</si>
  <si>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</si>
  <si>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</si>
  <si>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</si>
  <si>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</si>
  <si>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</si>
  <si>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</si>
  <si>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</si>
  <si>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</si>
  <si>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</si>
  <si>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</si>
  <si>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</si>
  <si>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</si>
  <si>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</si>
  <si>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</si>
  <si>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</si>
  <si>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</si>
  <si>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</si>
  <si>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</si>
  <si>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</si>
  <si>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</si>
  <si>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</si>
  <si>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</si>
  <si>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</si>
  <si>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</si>
  <si>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</si>
  <si>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</si>
  <si>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</si>
  <si>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</si>
  <si>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</si>
  <si>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</si>
  <si>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</si>
  <si>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</si>
  <si>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</si>
  <si>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</si>
  <si>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</si>
  <si>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</si>
  <si>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</si>
  <si>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</si>
  <si>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</si>
  <si>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</si>
  <si>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</si>
  <si>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</si>
  <si>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</si>
  <si>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</si>
  <si>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</si>
  <si>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</si>
  <si>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</si>
  <si>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</si>
  <si>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</si>
  <si>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</si>
  <si>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</si>
  <si>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</si>
  <si>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</si>
  <si>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</si>
  <si>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</si>
  <si>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</si>
  <si>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</si>
  <si>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</si>
  <si>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</si>
  <si>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</si>
  <si>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</si>
  <si>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</si>
  <si>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</si>
  <si>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</si>
  <si>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</si>
  <si>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</si>
  <si>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</si>
  <si>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</si>
  <si>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</si>
  <si>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</si>
  <si>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</si>
  <si>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</si>
  <si>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</si>
  <si>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</si>
  <si>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</si>
  <si>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</si>
  <si>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</si>
  <si>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</si>
  <si>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</si>
  <si>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</si>
  <si>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</si>
  <si>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</si>
  <si>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</si>
  <si>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</si>
  <si>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</si>
  <si>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</si>
  <si>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</si>
  <si>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</si>
  <si>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</si>
  <si>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</si>
  <si>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</si>
  <si>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</si>
  <si>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</si>
  <si>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</si>
  <si>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</si>
  <si>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</si>
  <si>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</si>
  <si>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</si>
  <si>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</si>
  <si>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</si>
  <si>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</si>
  <si>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</si>
  <si>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</si>
  <si>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</si>
  <si>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</si>
  <si>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</si>
  <si>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</si>
  <si>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</si>
  <si>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</si>
  <si>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</si>
  <si>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</si>
  <si>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</si>
  <si>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</si>
  <si>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</si>
  <si>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</si>
  <si>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</si>
  <si>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</si>
  <si>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</si>
  <si>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</si>
  <si>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</si>
  <si>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</si>
  <si>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</si>
  <si>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</si>
  <si>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</si>
  <si>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</si>
  <si>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</si>
  <si>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</si>
  <si>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</si>
  <si>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</si>
  <si>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</si>
  <si>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</si>
  <si>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</si>
  <si>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</si>
  <si>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</si>
  <si>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</si>
  <si>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</si>
  <si>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</si>
  <si>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</si>
  <si>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</si>
  <si>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</si>
  <si>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</si>
  <si>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</si>
  <si>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</si>
  <si>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</si>
  <si>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</si>
  <si>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</si>
  <si>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</si>
  <si>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</si>
  <si>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</si>
  <si>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</si>
  <si>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</si>
  <si>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</si>
  <si>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</si>
  <si>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</si>
  <si>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</si>
  <si>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</si>
  <si>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</si>
  <si>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</si>
  <si>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</si>
  <si>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</si>
  <si>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</si>
  <si>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</si>
  <si>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</si>
  <si>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</si>
  <si>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</si>
  <si>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</si>
  <si>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</si>
  <si>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</si>
  <si>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</si>
  <si>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</si>
  <si>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</si>
  <si>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</si>
  <si>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</si>
  <si>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</si>
  <si>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</si>
  <si>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</si>
  <si>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</si>
  <si>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</si>
  <si>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</si>
  <si>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</si>
  <si>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</si>
  <si>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</si>
  <si>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</si>
  <si>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</si>
  <si>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</si>
  <si>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</si>
  <si>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</si>
  <si>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</si>
  <si>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</si>
  <si>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</si>
  <si>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</si>
  <si>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</si>
  <si>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</si>
  <si>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</si>
  <si>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</si>
  <si>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</si>
  <si>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</si>
  <si>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</si>
  <si>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</si>
  <si>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</si>
  <si>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</si>
  <si>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</si>
  <si>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</si>
  <si>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</si>
  <si>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</si>
  <si>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</si>
  <si>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</si>
  <si>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</si>
  <si>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</si>
  <si>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</si>
  <si>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</si>
  <si>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</si>
  <si>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</si>
  <si>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</si>
  <si>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</si>
  <si>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</si>
  <si>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</si>
  <si>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</si>
  <si>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</si>
  <si>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</si>
  <si>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</si>
  <si>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</si>
  <si>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</si>
  <si>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</si>
  <si>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</si>
  <si>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</si>
  <si>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</si>
  <si>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</si>
  <si>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</si>
  <si>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</si>
  <si>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</si>
  <si>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</si>
  <si>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</si>
  <si>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</si>
  <si>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</si>
  <si>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</si>
  <si>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</si>
  <si>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</si>
  <si>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</si>
  <si>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</si>
  <si>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</si>
  <si>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</si>
  <si>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</si>
  <si>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</si>
  <si>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</si>
  <si>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</si>
  <si>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</si>
  <si>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</si>
  <si>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</si>
  <si>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</si>
  <si>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</si>
  <si>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</si>
  <si>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</si>
  <si>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</si>
  <si>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</si>
  <si>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</si>
  <si>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</si>
  <si>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</si>
  <si>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</si>
  <si>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</si>
  <si>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</si>
  <si>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</si>
  <si>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</si>
  <si>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</si>
  <si>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</si>
  <si>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</si>
  <si>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</si>
  <si>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</si>
  <si>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</si>
  <si>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</si>
  <si>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</si>
  <si>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</si>
  <si>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</si>
  <si>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</si>
  <si>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</si>
  <si>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</si>
  <si>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</si>
  <si>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</si>
  <si>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</si>
  <si>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</si>
  <si>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</si>
  <si>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</si>
  <si>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</si>
  <si>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</si>
  <si>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</si>
  <si>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</si>
  <si>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</si>
  <si>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</si>
  <si>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</si>
  <si>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</si>
  <si>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</si>
  <si>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</si>
  <si>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</si>
  <si>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</si>
  <si>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</si>
  <si>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</si>
  <si>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</si>
  <si>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</si>
  <si>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</si>
  <si>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</si>
  <si>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</si>
  <si>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</si>
  <si>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</si>
  <si>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</si>
  <si>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</si>
  <si>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</si>
  <si>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</si>
  <si>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</si>
  <si>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</si>
  <si>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</si>
  <si>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</si>
  <si>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</si>
  <si>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</si>
  <si>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</si>
  <si>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</si>
  <si>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</si>
  <si>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</si>
  <si>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</si>
  <si>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</si>
  <si>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</si>
  <si>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</si>
  <si>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</si>
  <si>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</si>
  <si>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</si>
  <si>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</si>
  <si>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</si>
  <si>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</si>
  <si>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</si>
  <si>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</si>
  <si>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</si>
  <si>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</si>
  <si>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</si>
  <si>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</si>
  <si>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</si>
  <si>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</si>
  <si>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</si>
  <si>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</si>
  <si>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</si>
  <si>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</si>
  <si>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</si>
  <si>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</si>
  <si>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</si>
  <si>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</si>
  <si>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</si>
  <si>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</si>
  <si>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</si>
  <si>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</si>
  <si>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</si>
  <si>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</si>
  <si>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</si>
  <si>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</si>
  <si>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</si>
  <si>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</si>
  <si>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</si>
  <si>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</si>
  <si>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</si>
  <si>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</si>
  <si>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</si>
  <si>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</si>
  <si>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</si>
  <si>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</si>
  <si>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</si>
  <si>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</si>
  <si>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</si>
  <si>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</si>
  <si>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</si>
  <si>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</si>
  <si>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</si>
  <si>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</si>
  <si>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</si>
  <si>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</si>
  <si>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</si>
  <si>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</si>
  <si>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</si>
  <si>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</si>
  <si>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</si>
  <si>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</si>
  <si>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</si>
  <si>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</si>
  <si>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</si>
  <si>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</si>
  <si>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</si>
  <si>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</si>
  <si>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</si>
  <si>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</si>
  <si>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</si>
  <si>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</si>
  <si>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</si>
  <si>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</si>
  <si>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</si>
  <si>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</si>
  <si>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</si>
  <si>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</si>
  <si>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</si>
  <si>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</si>
  <si>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</si>
  <si>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</si>
  <si>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</si>
  <si>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</si>
  <si>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</si>
  <si>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</si>
  <si>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</si>
  <si>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</si>
  <si>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</si>
  <si>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</si>
  <si>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</si>
  <si>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</si>
  <si>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</si>
  <si>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</si>
  <si>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</si>
  <si>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</si>
  <si>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</si>
  <si>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</si>
  <si>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</si>
  <si>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</si>
  <si>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</si>
  <si>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</si>
  <si>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</si>
  <si>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</si>
  <si>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</si>
  <si>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</si>
  <si>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</si>
  <si>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</si>
  <si>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</si>
  <si>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</si>
  <si>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</si>
  <si>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</si>
  <si>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</si>
  <si>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</si>
  <si>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</si>
  <si>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</si>
  <si>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</si>
  <si>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</si>
  <si>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</si>
  <si>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</si>
  <si>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</si>
  <si>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</si>
  <si>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</si>
  <si>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</si>
  <si>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</si>
  <si>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</si>
  <si>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</si>
  <si>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</si>
  <si>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</si>
  <si>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</si>
  <si>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</si>
  <si>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</si>
  <si>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</si>
  <si>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</si>
  <si>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</si>
  <si>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</si>
  <si>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</si>
  <si>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</si>
  <si>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</si>
  <si>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</si>
  <si>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</si>
  <si>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</si>
  <si>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</si>
  <si>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</si>
  <si>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</si>
  <si>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</si>
  <si>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</si>
  <si>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</si>
  <si>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</si>
  <si>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</si>
  <si>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</si>
  <si>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</si>
  <si>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</si>
  <si>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</si>
  <si>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</si>
  <si>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</si>
  <si>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</si>
  <si>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</si>
  <si>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</si>
  <si>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</si>
  <si>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</si>
  <si>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</si>
  <si>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</si>
  <si>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</si>
  <si>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</si>
  <si>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</si>
  <si>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</si>
  <si>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</si>
  <si>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</si>
  <si>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</si>
  <si>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</si>
  <si>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</si>
  <si>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</si>
  <si>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</si>
  <si>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</si>
  <si>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</si>
  <si>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</si>
  <si>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</si>
  <si>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</si>
  <si>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</si>
  <si>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</si>
  <si>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</si>
  <si>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</si>
  <si>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</si>
  <si>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</si>
  <si>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</si>
  <si>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</si>
  <si>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</si>
  <si>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</si>
  <si>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</si>
  <si>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</si>
  <si>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</si>
  <si>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</si>
  <si>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</si>
  <si>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</si>
  <si>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</si>
  <si>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</si>
  <si>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</si>
  <si>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</si>
  <si>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</si>
  <si>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</si>
  <si>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</si>
  <si>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</si>
  <si>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</si>
  <si>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</si>
  <si>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</si>
  <si>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</si>
  <si>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</si>
  <si>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</si>
  <si>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</si>
  <si>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</si>
  <si>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</si>
  <si>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</si>
  <si>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</si>
  <si>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</si>
  <si>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</si>
  <si>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</si>
  <si>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</si>
  <si>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</si>
  <si>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</si>
  <si>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</si>
  <si>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</si>
  <si>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</si>
  <si>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</si>
  <si>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</si>
  <si>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</si>
  <si>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</si>
  <si>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</si>
  <si>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</si>
  <si>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</si>
  <si>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</si>
  <si>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</si>
  <si>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</si>
  <si>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</si>
  <si>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</si>
  <si>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</si>
  <si>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</si>
  <si>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</si>
  <si>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</si>
  <si>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</si>
  <si>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</si>
  <si>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</si>
  <si>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</si>
  <si>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</si>
  <si>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</si>
  <si>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</si>
  <si>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</si>
  <si>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</si>
  <si>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</si>
  <si>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</si>
  <si>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</si>
  <si>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</si>
  <si>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</si>
  <si>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</si>
  <si>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</si>
  <si>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</si>
  <si>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</si>
  <si>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</si>
  <si>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</si>
  <si>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</si>
  <si>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</si>
  <si>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</si>
  <si>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</si>
  <si>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</si>
  <si>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</si>
  <si>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</si>
  <si>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</si>
  <si>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</si>
  <si>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</si>
  <si>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</si>
  <si>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</si>
  <si>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</si>
  <si>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</si>
  <si>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</si>
  <si>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</si>
  <si>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</si>
  <si>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</si>
  <si>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</si>
  <si>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</si>
  <si>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</si>
  <si>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</si>
  <si>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</si>
  <si>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</si>
  <si>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</si>
  <si>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</si>
  <si>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</si>
  <si>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</si>
  <si>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</si>
  <si>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</si>
  <si>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</si>
  <si>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</si>
  <si>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</si>
  <si>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</si>
  <si>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</si>
  <si>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</si>
  <si>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</si>
  <si>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</si>
  <si>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</si>
  <si>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</si>
  <si>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</si>
  <si>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</si>
  <si>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</si>
  <si>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</si>
  <si>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</si>
  <si>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</si>
  <si>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</si>
  <si>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</si>
  <si>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</si>
  <si>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</si>
  <si>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</si>
  <si>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</si>
  <si>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</si>
  <si>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</si>
  <si>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</si>
  <si>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</si>
  <si>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</si>
  <si>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</si>
  <si>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</si>
  <si>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</si>
  <si>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</si>
  <si>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</si>
  <si>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</si>
  <si>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</si>
  <si>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</si>
  <si>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</si>
  <si>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</si>
  <si>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</si>
  <si>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</si>
  <si>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</si>
  <si>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</si>
  <si>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</si>
  <si>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</si>
  <si>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</si>
  <si>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</si>
  <si>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</si>
  <si>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</si>
  <si>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</si>
  <si>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</si>
  <si>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</si>
  <si>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</si>
  <si>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</si>
  <si>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</si>
  <si>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</si>
  <si>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</si>
  <si>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</si>
  <si>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</si>
  <si>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</si>
  <si>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</si>
  <si>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</si>
  <si>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</si>
  <si>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</si>
  <si>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</si>
  <si>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</si>
  <si>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</si>
  <si>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</si>
  <si>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</si>
  <si>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</si>
  <si>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</si>
  <si>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</si>
  <si>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</si>
  <si>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</si>
  <si>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</si>
  <si>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</si>
  <si>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</si>
  <si>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</si>
  <si>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</si>
  <si>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</si>
  <si>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</si>
  <si>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</si>
  <si>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</si>
  <si>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</si>
  <si>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</si>
  <si>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</si>
  <si>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</si>
  <si>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</si>
  <si>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</si>
  <si>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</si>
  <si>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</si>
  <si>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</si>
  <si>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</si>
  <si>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</si>
  <si>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</si>
  <si>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</si>
  <si>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</si>
  <si>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</si>
  <si>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</si>
  <si>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</si>
  <si>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</si>
  <si>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</si>
  <si>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</si>
  <si>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</si>
  <si>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</si>
  <si>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</si>
  <si>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</si>
  <si>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</si>
  <si>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</si>
  <si>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</si>
  <si>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</si>
  <si>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</si>
  <si>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</si>
  <si>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</si>
  <si>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</si>
  <si>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</si>
  <si>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</si>
  <si>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</si>
  <si>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</si>
  <si>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</si>
  <si>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</si>
  <si>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</si>
  <si>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</si>
  <si>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</si>
  <si>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</si>
  <si>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</si>
  <si>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</si>
  <si>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</si>
  <si>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</si>
  <si>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</si>
  <si>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</si>
  <si>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</si>
  <si>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</si>
  <si>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</si>
  <si>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</si>
  <si>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</si>
  <si>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</si>
  <si>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</si>
  <si>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</si>
  <si>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</si>
  <si>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</si>
  <si>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</si>
  <si>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</si>
  <si>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</si>
  <si>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</si>
  <si>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</si>
  <si>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</si>
  <si>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</si>
  <si>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</si>
  <si>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</si>
  <si>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</si>
  <si>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</si>
  <si>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</si>
  <si>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</si>
  <si>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</si>
  <si>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</si>
  <si>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</si>
  <si>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</si>
  <si>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</si>
  <si>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</si>
  <si>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</si>
  <si>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</si>
  <si>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</si>
  <si>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</si>
  <si>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</si>
  <si>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</si>
  <si>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</si>
  <si>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</si>
  <si>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</si>
  <si>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</si>
  <si>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</si>
  <si>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</si>
  <si>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</si>
  <si>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</si>
  <si>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</si>
  <si>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</si>
  <si>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</si>
  <si>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</si>
  <si>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</si>
  <si>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</si>
  <si>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</si>
  <si>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</si>
  <si>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</si>
  <si>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</si>
  <si>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</si>
  <si>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</si>
  <si>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</si>
  <si>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</si>
  <si>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</si>
  <si>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</si>
  <si>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</si>
  <si>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</si>
  <si>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</si>
  <si>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</si>
  <si>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</si>
  <si>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</si>
  <si>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</si>
  <si>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</si>
  <si>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</si>
  <si>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</si>
  <si>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</si>
  <si>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</si>
  <si>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</si>
  <si>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</si>
  <si>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</si>
  <si>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</si>
  <si>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</si>
  <si>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</si>
  <si>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</si>
  <si>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</si>
  <si>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</si>
  <si>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</si>
  <si>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</si>
  <si>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</si>
  <si>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</si>
  <si>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</si>
  <si>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</si>
  <si>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</si>
  <si>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</si>
  <si>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</si>
  <si>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</si>
  <si>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</si>
  <si>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</si>
  <si>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</si>
  <si>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</si>
  <si>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</si>
  <si>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</si>
  <si>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</si>
  <si>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</si>
  <si>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</si>
  <si>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</si>
  <si>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</si>
  <si>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</si>
  <si>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</si>
  <si>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</si>
  <si>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</si>
  <si>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</si>
  <si>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</si>
  <si>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</si>
  <si>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</si>
  <si>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</si>
  <si>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</si>
  <si>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</si>
  <si>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</si>
  <si>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</si>
  <si>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</si>
  <si>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</si>
  <si>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</si>
  <si>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</si>
  <si>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</si>
  <si>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</si>
  <si>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</si>
  <si>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</si>
  <si>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</si>
  <si>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</si>
  <si>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</si>
  <si>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</si>
  <si>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</si>
  <si>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</si>
  <si>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</si>
  <si>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</si>
  <si>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</si>
  <si>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</si>
  <si>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</si>
  <si>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</si>
  <si>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</si>
  <si>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</si>
  <si>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</si>
  <si>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</si>
  <si>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</si>
  <si>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</si>
  <si>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</si>
  <si>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</si>
  <si>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</si>
  <si>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</si>
  <si>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</si>
  <si>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</si>
  <si>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</si>
  <si>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</si>
  <si>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</si>
  <si>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</si>
  <si>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</si>
  <si>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</si>
  <si>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</si>
  <si>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</si>
  <si>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</si>
  <si>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</si>
  <si>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</si>
  <si>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</si>
  <si>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</si>
  <si>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</si>
  <si>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</si>
  <si>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</si>
  <si>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</si>
  <si>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</si>
  <si>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</si>
  <si>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</si>
  <si>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</si>
  <si>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</si>
  <si>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</si>
  <si>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</si>
  <si>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</si>
  <si>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</si>
  <si>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</si>
  <si>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</si>
  <si>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</si>
  <si>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</si>
  <si>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</si>
  <si>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</si>
  <si>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</si>
  <si>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</si>
  <si>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</si>
  <si>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</si>
  <si>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</si>
  <si>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</si>
  <si>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</si>
  <si>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</si>
  <si>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</si>
  <si>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</si>
  <si>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</si>
  <si>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</si>
  <si>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</si>
  <si>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</si>
  <si>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</si>
  <si>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</si>
  <si>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</si>
  <si>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</si>
  <si>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</si>
  <si>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</si>
  <si>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</si>
  <si>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</si>
  <si>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</si>
  <si>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</si>
  <si>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</si>
  <si>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</si>
  <si>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</si>
  <si>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</si>
  <si>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</si>
  <si>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</si>
  <si>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</si>
  <si>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</si>
  <si>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</si>
  <si>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</si>
  <si>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</si>
  <si>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</si>
  <si>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</si>
  <si>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</si>
  <si>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</si>
  <si>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</si>
  <si>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</si>
  <si>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</si>
  <si>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</si>
  <si>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</si>
  <si>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</si>
  <si>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</si>
  <si>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</si>
  <si>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</si>
  <si>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</si>
  <si>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</si>
  <si>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</si>
  <si>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</si>
  <si>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</si>
  <si>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</si>
  <si>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</si>
  <si>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</si>
  <si>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</si>
  <si>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</si>
  <si>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</si>
  <si>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</si>
  <si>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</si>
  <si>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</si>
  <si>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</si>
  <si>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</si>
  <si>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</si>
  <si>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</si>
  <si>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</si>
  <si>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</si>
  <si>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</si>
  <si>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</si>
  <si>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</si>
  <si>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</si>
  <si>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</si>
  <si>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</si>
  <si>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</si>
  <si>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</si>
  <si>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</si>
  <si>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</si>
  <si>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</si>
  <si>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</si>
  <si>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</si>
  <si>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</si>
  <si>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</si>
  <si>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</si>
  <si>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</si>
  <si>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</si>
  <si>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</si>
  <si>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</si>
  <si>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</si>
  <si>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</si>
  <si>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</si>
  <si>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</si>
  <si>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</si>
  <si>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</si>
  <si>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</si>
  <si>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</si>
  <si>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</si>
  <si>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</si>
  <si>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</si>
  <si>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</si>
  <si>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</si>
  <si>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</si>
  <si>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</si>
  <si>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</si>
  <si>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</si>
  <si>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</si>
  <si>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</si>
  <si>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</si>
  <si>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</si>
  <si>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</si>
  <si>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</si>
  <si>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</si>
  <si>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</si>
  <si>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</si>
  <si>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</si>
  <si>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</si>
  <si>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</si>
  <si>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</si>
  <si>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</si>
  <si>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</si>
  <si>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</si>
  <si>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</si>
  <si>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</si>
  <si>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</si>
  <si>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</si>
  <si>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</si>
  <si>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</si>
  <si>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</si>
  <si>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</si>
  <si>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</si>
  <si>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</si>
  <si>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</si>
  <si>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</si>
  <si>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</si>
  <si>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</si>
  <si>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</si>
  <si>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</si>
  <si>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</si>
  <si>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</si>
  <si>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</si>
  <si>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</si>
  <si>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</si>
  <si>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</si>
  <si>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</si>
  <si>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</si>
  <si>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</si>
  <si>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</si>
  <si>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</si>
  <si>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</si>
  <si>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</si>
  <si>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</si>
  <si>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</si>
  <si>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</si>
  <si>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</si>
  <si>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</si>
  <si>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</si>
  <si>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</si>
  <si>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</si>
  <si>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</si>
  <si>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</si>
  <si>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</si>
  <si>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</si>
  <si>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</si>
  <si>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</si>
  <si>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</si>
  <si>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</si>
  <si>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</si>
  <si>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</si>
  <si>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</si>
  <si>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</si>
  <si>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</si>
  <si>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</si>
  <si>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</si>
  <si>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</si>
  <si>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</si>
  <si>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</si>
  <si>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</si>
  <si>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</si>
  <si>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</si>
  <si>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</si>
  <si>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</si>
  <si>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</si>
  <si>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</si>
  <si>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</si>
  <si>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</si>
  <si>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</si>
  <si>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</si>
  <si>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</si>
  <si>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</si>
  <si>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</si>
  <si>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</si>
  <si>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</si>
  <si>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</si>
  <si>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</si>
  <si>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</si>
  <si>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</si>
  <si>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</si>
  <si>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</si>
  <si>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</si>
  <si>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</si>
  <si>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</si>
  <si>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</si>
  <si>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</si>
  <si>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</si>
  <si>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</si>
  <si>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</si>
  <si>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</si>
  <si>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</si>
  <si>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</si>
  <si>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</si>
  <si>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</si>
  <si>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</si>
  <si>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</si>
  <si>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</si>
  <si>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</si>
  <si>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</si>
  <si>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</si>
  <si>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</si>
  <si>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</si>
  <si>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</si>
  <si>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</si>
  <si>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</si>
  <si>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</si>
  <si>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</si>
  <si>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</si>
  <si>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</si>
  <si>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</si>
  <si>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</si>
  <si>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</si>
  <si>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</si>
  <si>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</si>
  <si>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</si>
  <si>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</si>
  <si>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</si>
  <si>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</si>
  <si>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</si>
  <si>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</si>
  <si>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</si>
  <si>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</si>
  <si>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</si>
  <si>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</si>
  <si>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</si>
  <si>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</si>
  <si>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</si>
  <si>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</si>
  <si>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</si>
  <si>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</si>
  <si>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</si>
  <si>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</si>
  <si>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</si>
  <si>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</si>
  <si>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</si>
  <si>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</si>
  <si>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</si>
  <si>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</si>
  <si>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</si>
  <si>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</si>
  <si>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</si>
  <si>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</si>
  <si>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</si>
  <si>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</si>
  <si>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</si>
  <si>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</si>
  <si>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</si>
  <si>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</si>
  <si>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</si>
  <si>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</si>
  <si>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</si>
  <si>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</si>
  <si>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</si>
  <si>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</si>
  <si>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</si>
  <si>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</si>
  <si>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</si>
  <si>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</si>
  <si>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</si>
  <si>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</si>
  <si>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</si>
  <si>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</si>
  <si>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</si>
  <si>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</si>
  <si>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</si>
  <si>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</si>
  <si>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</si>
  <si>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</si>
  <si>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</si>
  <si>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</si>
  <si>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</si>
  <si>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</si>
  <si>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</si>
  <si>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</si>
  <si>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</si>
  <si>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</si>
  <si>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</si>
  <si>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</si>
  <si>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</si>
  <si>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</si>
  <si>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</si>
  <si>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</si>
  <si>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</si>
  <si>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</si>
  <si>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</si>
  <si>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</si>
  <si>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</si>
  <si>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</si>
  <si>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</si>
  <si>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</si>
  <si>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</si>
  <si>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</si>
  <si>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</si>
  <si>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</si>
  <si>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</si>
  <si>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</si>
  <si>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</si>
  <si>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</si>
  <si>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</si>
  <si>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</si>
  <si>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</si>
  <si>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</si>
  <si>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</si>
  <si>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</si>
  <si>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</si>
  <si>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</si>
  <si>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</si>
  <si>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</si>
  <si>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</si>
  <si>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</si>
  <si>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</si>
  <si>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</si>
  <si>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</si>
  <si>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</si>
  <si>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</si>
  <si>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</si>
  <si>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</si>
  <si>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</si>
  <si>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</si>
  <si>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</si>
  <si>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</si>
  <si>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</si>
  <si>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</si>
  <si>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</si>
  <si>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</si>
  <si>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</si>
  <si>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</si>
  <si>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</si>
  <si>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</si>
  <si>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</si>
  <si>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</si>
  <si>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</si>
  <si>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</si>
  <si>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</si>
  <si>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</si>
  <si>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</si>
  <si>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</si>
  <si>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</si>
  <si>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</si>
  <si>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</si>
  <si>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</si>
  <si>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</si>
  <si>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</si>
  <si>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</si>
  <si>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</si>
  <si>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</si>
  <si>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</si>
  <si>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</si>
  <si>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</si>
  <si>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</si>
  <si>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</si>
  <si>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</si>
  <si>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</si>
  <si>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</si>
  <si>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</si>
  <si>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</si>
  <si>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</si>
  <si>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</si>
  <si>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</si>
  <si>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</si>
  <si>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</si>
  <si>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</si>
  <si>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</si>
  <si>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</si>
  <si>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</si>
  <si>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</si>
  <si>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</si>
  <si>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</si>
  <si>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</si>
  <si>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</si>
  <si>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</si>
  <si>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</si>
  <si>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</si>
  <si>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</si>
  <si>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</si>
  <si>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</si>
  <si>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</si>
  <si>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</si>
  <si>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</si>
  <si>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</si>
  <si>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</si>
  <si>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</si>
  <si>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</si>
  <si>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</si>
  <si>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</si>
  <si>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</si>
  <si>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</si>
  <si>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</si>
  <si>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</si>
  <si>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</si>
  <si>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</si>
  <si>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</si>
  <si>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</si>
  <si>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</si>
  <si>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</si>
  <si>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</si>
  <si>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</si>
  <si>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</si>
  <si>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</si>
  <si>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</si>
  <si>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</si>
  <si>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</si>
  <si>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</si>
  <si>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</si>
  <si>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</si>
  <si>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</si>
  <si>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</si>
  <si>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</si>
  <si>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</si>
  <si>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</si>
  <si>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</si>
  <si>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</si>
  <si>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</si>
  <si>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</si>
  <si>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</si>
  <si>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</si>
  <si>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</si>
  <si>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</si>
  <si>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</si>
  <si>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</si>
  <si>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</si>
  <si>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</si>
  <si>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</si>
  <si>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</si>
  <si>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</si>
  <si>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</si>
  <si>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</si>
  <si>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</si>
  <si>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</si>
  <si>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</si>
  <si>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</si>
  <si>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</si>
  <si>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</si>
  <si>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</si>
  <si>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</si>
  <si>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</si>
  <si>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</si>
  <si>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</si>
  <si>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</si>
  <si>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</si>
  <si>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</si>
  <si>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</si>
  <si>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</si>
  <si>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</si>
  <si>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</si>
  <si>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</si>
  <si>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</si>
  <si>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</si>
  <si>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</si>
  <si>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</si>
  <si>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</si>
  <si>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</si>
  <si>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</si>
  <si>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</si>
  <si>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</si>
  <si>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</si>
  <si>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</si>
  <si>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</si>
  <si>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</si>
  <si>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</si>
  <si>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</si>
  <si>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</si>
  <si>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</si>
  <si>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</si>
  <si>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</si>
  <si>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</si>
  <si>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</si>
  <si>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</si>
  <si>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</si>
  <si>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</si>
  <si>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</si>
  <si>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</si>
  <si>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</si>
  <si>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</si>
  <si>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</si>
  <si>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</si>
  <si>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</si>
  <si>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</si>
  <si>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</si>
  <si>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</si>
  <si>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</si>
  <si>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</si>
  <si>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</si>
  <si>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</si>
  <si>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</si>
  <si>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</si>
  <si>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</si>
  <si>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</si>
  <si>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</si>
  <si>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</si>
  <si>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</si>
  <si>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</si>
  <si>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</si>
  <si>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</si>
  <si>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</si>
  <si>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</si>
  <si>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</si>
  <si>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</si>
  <si>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</si>
  <si>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</si>
  <si>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</si>
  <si>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</si>
  <si>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</si>
  <si>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</si>
  <si>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</si>
  <si>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</si>
  <si>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</si>
  <si>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</si>
  <si>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</si>
  <si>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</si>
  <si>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</si>
  <si>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</si>
  <si>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</si>
  <si>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</si>
  <si>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</si>
  <si>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</si>
  <si>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</si>
  <si>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</si>
  <si>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</si>
  <si>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</si>
  <si>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</si>
  <si>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</si>
  <si>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</si>
  <si>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</si>
  <si>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</si>
  <si>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</si>
  <si>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</si>
  <si>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</si>
  <si>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</si>
  <si>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</si>
  <si>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</si>
  <si>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</si>
  <si>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</si>
  <si>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</si>
  <si>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</si>
  <si>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</si>
  <si>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</si>
  <si>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</si>
  <si>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</si>
  <si>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</si>
  <si>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</si>
  <si>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</si>
  <si>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</si>
  <si>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</si>
  <si>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</si>
  <si>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</si>
  <si>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</si>
  <si>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</si>
  <si>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</si>
  <si>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</si>
  <si>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</si>
  <si>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</si>
  <si>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</si>
  <si>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</si>
  <si>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</si>
  <si>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</si>
  <si>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</si>
  <si>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</si>
  <si>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</si>
  <si>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</si>
  <si>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</si>
  <si>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</si>
  <si>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</si>
  <si>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</si>
  <si>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</si>
  <si>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</si>
  <si>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</si>
  <si>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</si>
  <si>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</si>
  <si>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</si>
  <si>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</si>
  <si>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</si>
  <si>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</si>
  <si>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</si>
  <si>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</si>
  <si>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</si>
  <si>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</si>
  <si>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</si>
  <si>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</si>
  <si>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</si>
  <si>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</si>
  <si>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</si>
  <si>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</si>
  <si>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</si>
  <si>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</si>
  <si>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</si>
  <si>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</si>
  <si>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</si>
  <si>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</si>
  <si>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</si>
  <si>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</si>
  <si>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</si>
  <si>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</si>
  <si>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</si>
  <si>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</si>
  <si>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</si>
  <si>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</si>
  <si>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</si>
  <si>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</si>
  <si>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</si>
  <si>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</si>
  <si>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</si>
  <si>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</si>
  <si>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</si>
  <si>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</si>
  <si>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</si>
  <si>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</si>
  <si>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</si>
  <si>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</si>
  <si>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</si>
  <si>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</si>
  <si>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</si>
  <si>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</si>
  <si>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</si>
  <si>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</si>
  <si>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</si>
  <si>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</si>
  <si>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</si>
  <si>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</si>
  <si>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</si>
  <si>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</si>
  <si>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</si>
  <si>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</si>
  <si>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</si>
  <si>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</si>
  <si>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</si>
  <si>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</si>
  <si>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</si>
  <si>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</si>
  <si>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</si>
  <si>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</si>
  <si>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</si>
  <si>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</si>
  <si>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</si>
  <si>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</si>
  <si>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</si>
  <si>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</si>
  <si>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</si>
  <si>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</si>
  <si>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</si>
  <si>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</si>
  <si>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</si>
  <si>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</si>
  <si>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</si>
  <si>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</si>
  <si>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</si>
  <si>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</si>
  <si>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</si>
  <si>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</si>
  <si>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</si>
  <si>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</si>
  <si>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</si>
  <si>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</si>
  <si>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</si>
  <si>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</si>
  <si>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</si>
  <si>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</si>
  <si>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</si>
  <si>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</si>
  <si>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</si>
  <si>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</si>
  <si>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</si>
  <si>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</si>
  <si>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</si>
  <si>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</si>
  <si>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</si>
  <si>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</si>
  <si>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</si>
  <si>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</si>
  <si>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</si>
  <si>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</si>
  <si>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</si>
  <si>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</si>
  <si>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</si>
  <si>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</si>
  <si>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</si>
  <si>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</si>
  <si>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</si>
  <si>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</si>
  <si>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</si>
  <si>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</si>
  <si>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</si>
  <si>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</si>
  <si>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</si>
  <si>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</si>
  <si>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</si>
  <si>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</si>
  <si>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</si>
  <si>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</si>
  <si>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</si>
  <si>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</si>
  <si>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</si>
  <si>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</si>
  <si>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</si>
  <si>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</si>
  <si>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</si>
  <si>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</si>
  <si>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</si>
  <si>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</si>
  <si>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</si>
  <si>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</si>
  <si>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</si>
  <si>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</si>
  <si>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</si>
  <si>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</si>
  <si>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</si>
  <si>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</si>
  <si>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</si>
  <si>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</si>
  <si>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</si>
  <si>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</si>
  <si>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</si>
  <si>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</si>
  <si>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</si>
  <si>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</si>
  <si>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</si>
  <si>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</si>
  <si>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</si>
  <si>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</si>
  <si>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</si>
  <si>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</si>
  <si>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</si>
  <si>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</si>
  <si>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</si>
  <si>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</si>
  <si>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</si>
  <si>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</si>
  <si>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</si>
  <si>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</si>
  <si>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</si>
  <si>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</si>
  <si>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</si>
  <si>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</si>
  <si>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</si>
  <si>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</si>
  <si>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</si>
  <si>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</si>
  <si>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</si>
  <si>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</si>
  <si>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</si>
  <si>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</si>
  <si>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</si>
  <si>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</si>
  <si>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</si>
  <si>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</si>
  <si>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</si>
  <si>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</si>
  <si>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</si>
  <si>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</si>
  <si>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</si>
  <si>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</si>
  <si>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</si>
  <si>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</si>
  <si>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</si>
  <si>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</si>
  <si>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</si>
  <si>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</si>
  <si>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</si>
  <si>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</si>
  <si>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</si>
  <si>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</si>
  <si>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</si>
  <si>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</si>
  <si>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</si>
  <si>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</si>
  <si>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</si>
  <si>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</si>
  <si>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</si>
  <si>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</si>
  <si>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</si>
  <si>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</si>
  <si>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</si>
  <si>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</si>
  <si>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</si>
  <si>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</si>
  <si>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</si>
  <si>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</si>
  <si>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</si>
  <si>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</si>
  <si>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</si>
  <si>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</si>
  <si>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</si>
  <si>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</si>
  <si>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</si>
  <si>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</si>
  <si>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</si>
  <si>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</si>
  <si>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</si>
  <si>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</si>
  <si>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</si>
  <si>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</si>
  <si>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</si>
  <si>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</si>
  <si>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</si>
  <si>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</si>
  <si>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</si>
  <si>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</si>
  <si>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</si>
  <si>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</si>
  <si>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</si>
  <si>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</si>
  <si>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</si>
  <si>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</si>
  <si>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</si>
  <si>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</si>
  <si>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</si>
  <si>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</si>
  <si>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</si>
  <si>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</si>
  <si>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</si>
  <si>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</si>
  <si>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</si>
  <si>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</si>
  <si>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</si>
  <si>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</si>
  <si>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</si>
  <si>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</si>
  <si>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</si>
  <si>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</si>
  <si>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</si>
  <si>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</si>
  <si>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</si>
  <si>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</si>
  <si>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</si>
  <si>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</si>
  <si>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</si>
  <si>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</si>
  <si>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</si>
  <si>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</si>
  <si>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</si>
  <si>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</si>
  <si>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</si>
  <si>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</si>
  <si>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</si>
  <si>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</si>
  <si>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</si>
  <si>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</si>
  <si>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</si>
  <si>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</si>
  <si>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</si>
  <si>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</si>
  <si>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</si>
  <si>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</si>
  <si>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</si>
  <si>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</si>
  <si>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</si>
  <si>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</si>
  <si>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</si>
  <si>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</si>
  <si>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</si>
  <si>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</si>
  <si>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</si>
  <si>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</si>
  <si>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</si>
  <si>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</si>
  <si>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</si>
  <si>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</si>
  <si>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</si>
  <si>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</si>
  <si>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</si>
  <si>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</si>
  <si>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</si>
  <si>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</si>
  <si>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</si>
  <si>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</si>
  <si>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</si>
  <si>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</si>
  <si>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</si>
  <si>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</si>
  <si>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</si>
  <si>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</si>
  <si>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</si>
  <si>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</si>
  <si>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</si>
  <si>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</si>
  <si>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</si>
  <si>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</si>
  <si>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</si>
  <si>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</si>
  <si>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</si>
  <si>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</si>
  <si>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</si>
  <si>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</si>
  <si>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</si>
  <si>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</si>
  <si>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</si>
  <si>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</si>
  <si>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</si>
  <si>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</si>
  <si>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</si>
  <si>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</si>
  <si>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</si>
  <si>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</si>
  <si>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</si>
  <si>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</si>
  <si>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</si>
  <si>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</si>
  <si>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</si>
  <si>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</si>
  <si>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</si>
  <si>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</si>
  <si>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</si>
  <si>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</si>
  <si>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</si>
  <si>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</si>
  <si>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</si>
  <si>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</si>
  <si>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</si>
  <si>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</si>
  <si>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</si>
  <si>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</si>
  <si>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</si>
  <si>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</si>
  <si>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</si>
  <si>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</si>
  <si>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</si>
  <si>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</si>
  <si>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</si>
  <si>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</si>
  <si>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</si>
  <si>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</si>
  <si>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</si>
  <si>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</si>
  <si>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</si>
  <si>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</si>
  <si>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</si>
  <si>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</si>
  <si>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</si>
  <si>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</si>
  <si>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</si>
  <si>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</si>
  <si>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</si>
  <si>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</si>
  <si>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</si>
  <si>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</si>
  <si>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</si>
  <si>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</si>
  <si>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</si>
  <si>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</si>
  <si>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</si>
  <si>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</si>
  <si>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</si>
  <si>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</si>
  <si>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</si>
  <si>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</si>
  <si>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</si>
  <si>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</si>
  <si>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</si>
  <si>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</si>
  <si>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</si>
  <si>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</si>
  <si>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</si>
  <si>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</si>
  <si>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</si>
  <si>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</si>
  <si>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</si>
  <si>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</si>
  <si>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</si>
  <si>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</si>
  <si>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</si>
  <si>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</si>
  <si>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</si>
  <si>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</si>
  <si>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</si>
  <si>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</si>
  <si>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</si>
  <si>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</si>
  <si>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</si>
  <si>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</si>
  <si>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</si>
  <si>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</si>
  <si>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</si>
  <si>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</si>
  <si>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</si>
  <si>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</si>
  <si>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</si>
  <si>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</si>
  <si>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</si>
  <si>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</si>
  <si>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</si>
  <si>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</si>
  <si>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</si>
  <si>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</si>
  <si>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</si>
  <si>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</si>
  <si>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</si>
  <si>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</si>
  <si>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</si>
  <si>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</si>
  <si>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</si>
  <si>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</si>
  <si>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</si>
  <si>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</si>
  <si>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</si>
  <si>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</si>
  <si>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</si>
  <si>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</si>
  <si>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</si>
  <si>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</si>
  <si>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</si>
  <si>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</si>
  <si>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</si>
  <si>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</si>
  <si>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</si>
  <si>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</si>
  <si>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</si>
  <si>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</si>
  <si>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</si>
  <si>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</si>
  <si>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</si>
  <si>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</si>
  <si>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</si>
  <si>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</si>
  <si>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</si>
  <si>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</si>
  <si>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</si>
  <si>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</si>
  <si>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</si>
  <si>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</si>
  <si>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</si>
  <si>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</si>
  <si>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</si>
  <si>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</si>
  <si>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</si>
  <si>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</si>
  <si>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</si>
  <si>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</si>
  <si>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</si>
  <si>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</si>
  <si>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</si>
  <si>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</si>
  <si>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</si>
  <si>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</si>
  <si>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</si>
  <si>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</si>
  <si>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</si>
  <si>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</si>
  <si>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</si>
  <si>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</si>
  <si>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</si>
  <si>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</si>
  <si>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</si>
  <si>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</si>
  <si>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</si>
  <si>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</si>
  <si>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</si>
  <si>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</si>
  <si>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</si>
  <si>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</si>
  <si>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</si>
  <si>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</si>
  <si>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</si>
  <si>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</si>
  <si>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</si>
  <si>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</si>
  <si>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</si>
  <si>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</si>
  <si>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</si>
  <si>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</si>
  <si>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</si>
  <si>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</si>
  <si>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</si>
  <si>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</si>
  <si>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</si>
  <si>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</si>
  <si>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</si>
  <si>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</si>
  <si>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</si>
  <si>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</si>
  <si>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</si>
  <si>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</si>
  <si>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</si>
  <si>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</si>
  <si>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</si>
  <si>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</si>
  <si>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</si>
  <si>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</si>
  <si>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</si>
  <si>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</si>
  <si>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</si>
  <si>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</si>
  <si>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</si>
  <si>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</si>
  <si>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</si>
  <si>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</si>
  <si>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</si>
  <si>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</si>
  <si>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</si>
  <si>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</si>
  <si>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</si>
  <si>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</si>
  <si>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</si>
  <si>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</si>
  <si>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</si>
  <si>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</si>
  <si>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</si>
  <si>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</si>
  <si>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</si>
  <si>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</si>
  <si>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</si>
  <si>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</si>
  <si>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</si>
  <si>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</si>
  <si>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</si>
  <si>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</si>
  <si>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</si>
  <si>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</si>
  <si>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</si>
  <si>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</si>
  <si>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</si>
  <si>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</si>
  <si>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</si>
  <si>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</si>
  <si>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</si>
  <si>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</si>
  <si>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</si>
  <si>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</si>
  <si>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</si>
  <si>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</si>
  <si>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</si>
  <si>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</si>
  <si>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</si>
  <si>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</si>
  <si>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</si>
  <si>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</si>
  <si>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</si>
  <si>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</si>
  <si>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</si>
  <si>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</si>
  <si>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</si>
  <si>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</si>
  <si>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</si>
  <si>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</si>
  <si>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</si>
  <si>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</si>
  <si>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</si>
  <si>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</si>
  <si>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</si>
  <si>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</si>
  <si>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</si>
  <si>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</si>
  <si>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</si>
  <si>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</si>
  <si>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</si>
  <si>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</si>
  <si>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</si>
  <si>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</si>
  <si>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</si>
  <si>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</si>
  <si>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</si>
  <si>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</si>
  <si>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</si>
  <si>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</si>
  <si>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</si>
  <si>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</si>
  <si>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</si>
  <si>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</si>
  <si>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</si>
  <si>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</si>
  <si>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</si>
  <si>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</si>
  <si>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</si>
  <si>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</si>
  <si>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</si>
  <si>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</si>
  <si>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</si>
  <si>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</si>
  <si>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</si>
  <si>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</si>
  <si>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</si>
  <si>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</si>
  <si>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</si>
  <si>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</si>
  <si>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</si>
  <si>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</si>
  <si>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</si>
  <si>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</si>
  <si>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</si>
  <si>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</si>
  <si>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</si>
  <si>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</si>
  <si>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</si>
  <si>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</si>
  <si>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</si>
  <si>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</si>
  <si>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</si>
  <si>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</si>
  <si>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</si>
  <si>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</si>
  <si>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</si>
  <si>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</si>
  <si>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</si>
  <si>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</si>
  <si>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</si>
  <si>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</si>
  <si>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</si>
  <si>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</si>
  <si>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</si>
  <si>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</si>
  <si>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</si>
  <si>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</si>
  <si>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</si>
  <si>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</si>
  <si>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</si>
  <si>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</si>
  <si>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</si>
  <si>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</si>
  <si>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</si>
  <si>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</si>
  <si>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</si>
  <si>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</si>
  <si>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</si>
  <si>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</si>
  <si>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</si>
  <si>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</si>
  <si>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</si>
  <si>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</si>
  <si>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</si>
  <si>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</si>
  <si>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</si>
  <si>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</si>
  <si>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</si>
  <si>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</si>
  <si>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</si>
  <si>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</si>
  <si>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</si>
  <si>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</si>
  <si>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</si>
  <si>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</si>
  <si>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</si>
  <si>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</si>
  <si>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</si>
  <si>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</si>
  <si>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</si>
  <si>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</si>
  <si>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</si>
  <si>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</si>
  <si>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</si>
  <si>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</si>
  <si>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</si>
  <si>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</si>
  <si>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</si>
  <si>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</si>
  <si>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</si>
  <si>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</si>
  <si>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</si>
  <si>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</si>
  <si>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</si>
  <si>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</si>
  <si>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</si>
  <si>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</si>
  <si>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</si>
  <si>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</si>
  <si>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</si>
  <si>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</si>
  <si>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</si>
  <si>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</si>
  <si>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</si>
  <si>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</si>
  <si>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</si>
  <si>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</si>
  <si>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</si>
  <si>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</si>
  <si>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</si>
  <si>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</si>
  <si>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</si>
  <si>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</si>
  <si>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</si>
  <si>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</si>
  <si>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</si>
  <si>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</si>
  <si>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</si>
  <si>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</si>
  <si>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</si>
  <si>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</si>
  <si>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</si>
  <si>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</si>
  <si>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</si>
  <si>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</si>
  <si>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</si>
  <si>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</si>
  <si>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</si>
  <si>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</si>
  <si>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</si>
  <si>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</si>
  <si>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</si>
  <si>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</si>
  <si>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</si>
  <si>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</si>
  <si>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</si>
  <si>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</si>
  <si>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</si>
  <si>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</si>
  <si>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</si>
  <si>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</si>
  <si>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</si>
  <si>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</si>
  <si>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</si>
  <si>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</si>
  <si>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</si>
  <si>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</si>
  <si>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</si>
  <si>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</si>
  <si>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</si>
  <si>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</si>
  <si>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</si>
  <si>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</si>
  <si>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</si>
  <si>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</si>
  <si>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</si>
  <si>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</si>
  <si>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</si>
  <si>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</si>
  <si>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</si>
  <si>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</si>
  <si>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</si>
  <si>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</si>
  <si>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</si>
  <si>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</si>
  <si>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</si>
  <si>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</si>
  <si>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</si>
  <si>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</si>
  <si>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</si>
  <si>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</si>
  <si>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</si>
  <si>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</si>
  <si>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</si>
  <si>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</si>
  <si>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</si>
  <si>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</si>
  <si>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</si>
  <si>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</si>
  <si>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</si>
  <si>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</si>
  <si>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</si>
  <si>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</si>
  <si>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</si>
  <si>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</si>
  <si>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</si>
  <si>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</si>
  <si>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</si>
  <si>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</si>
  <si>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</si>
  <si>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</si>
  <si>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</si>
  <si>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</si>
  <si>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</si>
  <si>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</si>
  <si>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</si>
  <si>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</si>
  <si>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</si>
  <si>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</si>
  <si>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</si>
  <si>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</si>
  <si>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</si>
  <si>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</si>
  <si>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</si>
  <si>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</si>
  <si>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</si>
  <si>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</si>
  <si>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</si>
  <si>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</si>
  <si>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</si>
  <si>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</si>
  <si>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</si>
  <si>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</si>
  <si>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</si>
  <si>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</si>
  <si>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</si>
  <si>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</si>
  <si>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</si>
  <si>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</si>
  <si>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</si>
  <si>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</si>
  <si>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</si>
  <si>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</si>
  <si>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</si>
  <si>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</si>
  <si>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</si>
  <si>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</si>
  <si>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</si>
  <si>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</si>
  <si>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</si>
  <si>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</si>
  <si>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</si>
  <si>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</si>
  <si>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</si>
  <si>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</si>
  <si>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</si>
  <si>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</si>
  <si>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</si>
  <si>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</si>
  <si>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</si>
  <si>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</si>
  <si>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</si>
  <si>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</si>
  <si>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</si>
  <si>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</si>
  <si>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</si>
  <si>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</si>
  <si>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</si>
  <si>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</si>
  <si>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</si>
  <si>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</si>
  <si>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</si>
  <si>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</si>
  <si>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</si>
  <si>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</si>
  <si>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</si>
  <si>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</si>
  <si>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</si>
  <si>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</si>
  <si>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</si>
  <si>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</si>
  <si>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</si>
  <si>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</si>
  <si>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</si>
  <si>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</si>
  <si>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</si>
  <si>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</si>
  <si>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</si>
  <si>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</si>
  <si>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</si>
  <si>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</si>
  <si>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</si>
  <si>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</si>
  <si>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</si>
  <si>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</si>
  <si>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</si>
  <si>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</si>
  <si>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</si>
  <si>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</si>
  <si>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</si>
  <si>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</si>
  <si>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</si>
  <si>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</si>
  <si>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</si>
  <si>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</si>
  <si>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</si>
  <si>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</si>
  <si>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</si>
  <si>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</si>
  <si>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</si>
  <si>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</si>
  <si>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</si>
  <si>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</si>
  <si>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</si>
  <si>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</si>
  <si>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</si>
  <si>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</si>
  <si>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</si>
  <si>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</si>
  <si>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</si>
  <si>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</si>
  <si>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</si>
  <si>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</si>
  <si>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</si>
  <si>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</si>
  <si>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</si>
  <si>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</si>
  <si>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</si>
  <si>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</si>
  <si>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</si>
  <si>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</si>
  <si>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</si>
  <si>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</si>
  <si>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</si>
  <si>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</si>
  <si>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</si>
  <si>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</si>
  <si>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</si>
  <si>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</si>
  <si>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</si>
  <si>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</si>
  <si>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</si>
  <si>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</si>
  <si>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</si>
  <si>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</si>
  <si>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</si>
  <si>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</si>
  <si>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</si>
  <si>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</si>
  <si>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</si>
  <si>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</si>
  <si>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</si>
  <si>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</si>
  <si>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</si>
  <si>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</si>
  <si>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</si>
  <si>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</si>
  <si>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</si>
  <si>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</si>
  <si>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</si>
  <si>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</si>
  <si>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</si>
  <si>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</si>
  <si>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</si>
  <si>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</si>
  <si>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</si>
  <si>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</si>
  <si>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</si>
  <si>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</si>
  <si>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</si>
  <si>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</si>
  <si>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</si>
  <si>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</si>
  <si>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</si>
  <si>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</si>
  <si>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</si>
  <si>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</si>
  <si>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</si>
  <si>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</si>
  <si>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</si>
  <si>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</si>
  <si>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</si>
  <si>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</si>
  <si>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</si>
  <si>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</si>
  <si>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</si>
  <si>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</si>
  <si>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</si>
  <si>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</si>
  <si>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</si>
  <si>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</si>
  <si>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</si>
  <si>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</si>
  <si>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</si>
  <si>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</si>
  <si>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</si>
  <si>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</si>
  <si>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</si>
  <si>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</si>
  <si>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</si>
  <si>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</si>
  <si>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</si>
  <si>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</si>
  <si>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</si>
  <si>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</si>
  <si>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</si>
  <si>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</si>
  <si>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</si>
  <si>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</si>
  <si>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</si>
  <si>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</si>
  <si>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</si>
  <si>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</si>
  <si>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</si>
  <si>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</si>
  <si>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</si>
  <si>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</si>
  <si>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</si>
  <si>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</si>
  <si>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</si>
  <si>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</si>
  <si>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</si>
  <si>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</si>
  <si>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</si>
  <si>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</si>
  <si>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</si>
  <si>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</si>
  <si>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</si>
  <si>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</si>
  <si>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</si>
  <si>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</si>
  <si>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</si>
  <si>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</si>
  <si>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</si>
  <si>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</si>
  <si>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</si>
  <si>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</si>
  <si>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</si>
  <si>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</si>
  <si>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</si>
  <si>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</si>
  <si>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</si>
  <si>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</si>
  <si>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</si>
  <si>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</si>
  <si>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</si>
  <si>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</si>
  <si>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</si>
  <si>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</si>
  <si>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</si>
  <si>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</si>
  <si>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</si>
  <si>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</si>
  <si>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</si>
  <si>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</si>
  <si>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</si>
  <si>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</si>
  <si>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</si>
  <si>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</si>
  <si>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</si>
  <si>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</si>
  <si>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</si>
  <si>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</si>
  <si>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</si>
  <si>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</si>
  <si>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</si>
  <si>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</si>
  <si>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</si>
  <si>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</si>
  <si>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</si>
  <si>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</si>
  <si>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</si>
  <si>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</si>
  <si>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</si>
  <si>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</si>
  <si>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</si>
  <si>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</si>
  <si>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</si>
  <si>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</si>
  <si>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</si>
  <si>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</si>
  <si>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</si>
  <si>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</si>
  <si>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</si>
  <si>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</si>
  <si>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</si>
  <si>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</si>
  <si>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</si>
  <si>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</si>
  <si>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</si>
  <si>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</si>
  <si>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</si>
  <si>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</si>
  <si>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</si>
  <si>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</si>
  <si>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</si>
  <si>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</si>
  <si>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</si>
  <si>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</si>
  <si>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</si>
  <si>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</si>
  <si>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</si>
  <si>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</si>
  <si>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</si>
  <si>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</si>
  <si>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</si>
  <si>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</si>
  <si>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</si>
  <si>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</si>
  <si>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</si>
  <si>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</si>
  <si>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</si>
  <si>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</si>
  <si>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</si>
  <si>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</si>
  <si>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</si>
  <si>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</si>
  <si>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</si>
  <si>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</si>
  <si>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</si>
  <si>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</si>
  <si>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</si>
  <si>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</si>
  <si>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</si>
  <si>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</si>
  <si>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</si>
  <si>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</si>
  <si>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</si>
  <si>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</si>
  <si>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</si>
  <si>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</si>
  <si>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</si>
  <si>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</si>
  <si>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</si>
  <si>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</si>
  <si>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</si>
  <si>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</si>
  <si>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</si>
  <si>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</si>
  <si>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</si>
  <si>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</si>
  <si>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</si>
  <si>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</si>
  <si>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</si>
  <si>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</si>
  <si>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</si>
  <si>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</si>
  <si>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</si>
  <si>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</si>
  <si>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</si>
  <si>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</si>
  <si>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</si>
  <si>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</si>
  <si>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</si>
  <si>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</si>
  <si>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</si>
  <si>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</si>
  <si>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</si>
  <si>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</si>
  <si>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</si>
  <si>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</si>
  <si>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</si>
  <si>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</si>
  <si>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</si>
  <si>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</si>
  <si>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</si>
  <si>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</si>
  <si>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</si>
  <si>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</si>
  <si>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</si>
  <si>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</si>
  <si>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</si>
  <si>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</si>
  <si>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</si>
  <si>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</si>
  <si>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</si>
  <si>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</si>
  <si>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</si>
  <si>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</si>
  <si>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</si>
  <si>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</si>
  <si>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</si>
  <si>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</si>
  <si>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</si>
  <si>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</si>
  <si>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</si>
  <si>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</si>
  <si>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</si>
  <si>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</si>
  <si>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</si>
  <si>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</si>
  <si>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</si>
  <si>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</si>
  <si>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</si>
  <si>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</si>
  <si>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</si>
  <si>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</si>
  <si>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</si>
  <si>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</si>
  <si>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</si>
  <si>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</si>
  <si>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</si>
  <si>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</si>
  <si>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</si>
  <si>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</si>
  <si>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</si>
  <si>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</si>
  <si>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</si>
  <si>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</si>
  <si>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</si>
  <si>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</si>
  <si>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</si>
  <si>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</si>
  <si>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</si>
  <si>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</si>
  <si>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</si>
  <si>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</si>
  <si>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</si>
  <si>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</si>
  <si>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</si>
  <si>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</si>
  <si>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</si>
  <si>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</si>
  <si>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</si>
  <si>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</si>
  <si>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</si>
  <si>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</si>
  <si>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</si>
  <si>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</si>
  <si>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</si>
  <si>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</si>
  <si>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</si>
  <si>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</si>
  <si>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</si>
  <si>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</si>
  <si>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</si>
  <si>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</si>
  <si>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</si>
  <si>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</si>
  <si>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</si>
  <si>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</si>
  <si>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</si>
  <si>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</si>
  <si>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</si>
  <si>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</si>
  <si>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</si>
  <si>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</si>
  <si>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</si>
  <si>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</si>
  <si>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</si>
  <si>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</si>
  <si>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</si>
  <si>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</si>
  <si>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</si>
  <si>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</si>
  <si>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</si>
  <si>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</si>
  <si>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</si>
  <si>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</si>
  <si>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</si>
  <si>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</si>
  <si>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</si>
  <si>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</si>
  <si>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</si>
  <si>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</si>
  <si>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</si>
  <si>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</si>
  <si>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</si>
  <si>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</si>
  <si>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</si>
  <si>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</si>
  <si>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</si>
  <si>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</si>
  <si>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</si>
  <si>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</si>
  <si>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</si>
  <si>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</si>
  <si>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</si>
  <si>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</si>
  <si>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</si>
  <si>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</si>
  <si>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</si>
  <si>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</si>
  <si>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</si>
  <si>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</si>
  <si>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</si>
  <si>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</si>
  <si>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</si>
  <si>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</si>
  <si>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</si>
  <si>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</si>
  <si>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</si>
  <si>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</si>
  <si>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</si>
  <si>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</si>
  <si>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</si>
  <si>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</si>
  <si>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</si>
  <si>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</si>
  <si>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</si>
  <si>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</si>
  <si>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</si>
  <si>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</si>
  <si>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</si>
  <si>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</si>
  <si>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</si>
  <si>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</si>
  <si>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</si>
  <si>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</si>
  <si>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</si>
  <si>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</si>
  <si>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</si>
  <si>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</si>
  <si>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</si>
  <si>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</si>
  <si>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</si>
  <si>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</si>
  <si>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</si>
  <si>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</si>
  <si>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</si>
  <si>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</si>
  <si>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</si>
  <si>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</si>
  <si>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</si>
  <si>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</si>
  <si>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</si>
  <si>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</si>
  <si>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</si>
  <si>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</si>
  <si>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</si>
  <si>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</si>
  <si>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</si>
  <si>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</si>
  <si>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</si>
  <si>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</si>
  <si>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</si>
  <si>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</si>
  <si>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</si>
  <si>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</si>
  <si>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</si>
  <si>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</si>
  <si>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</si>
  <si>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</si>
  <si>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</si>
  <si>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</si>
  <si>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</si>
  <si>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</si>
  <si>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</si>
  <si>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</si>
  <si>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</si>
  <si>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</si>
  <si>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</si>
  <si>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</si>
  <si>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</si>
  <si>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</si>
  <si>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</si>
  <si>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</si>
  <si>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</si>
  <si>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</si>
  <si>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</si>
  <si>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</si>
  <si>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</si>
  <si>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</si>
  <si>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</si>
  <si>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</si>
  <si>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</si>
  <si>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</si>
  <si>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</si>
  <si>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</si>
  <si>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</si>
  <si>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</si>
  <si>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</si>
  <si>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</si>
  <si>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</si>
  <si>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</si>
  <si>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</si>
  <si>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</si>
  <si>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</si>
  <si>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</si>
  <si>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</si>
  <si>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</si>
  <si>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</si>
  <si>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</si>
  <si>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</si>
  <si>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</si>
  <si>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</si>
  <si>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</si>
  <si>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</si>
  <si>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</si>
  <si>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</si>
  <si>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</si>
  <si>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</si>
  <si>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</si>
  <si>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</si>
  <si>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</si>
  <si>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</si>
  <si>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</si>
  <si>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</si>
  <si>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</si>
  <si>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</si>
  <si>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</si>
  <si>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</si>
  <si>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</si>
  <si>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</si>
  <si>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</si>
  <si>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</si>
  <si>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</si>
  <si>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</si>
  <si>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</si>
  <si>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</si>
  <si>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</si>
  <si>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</si>
  <si>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</si>
  <si>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</si>
  <si>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</si>
  <si>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</si>
  <si>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</si>
  <si>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</si>
  <si>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</si>
  <si>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</si>
  <si>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</si>
  <si>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</si>
  <si>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</si>
  <si>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</si>
  <si>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</si>
  <si>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</si>
  <si>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</si>
  <si>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</si>
  <si>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</si>
  <si>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</si>
  <si>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</si>
  <si>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</si>
  <si>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</si>
  <si>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</si>
  <si>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</si>
  <si>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</si>
  <si>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</si>
  <si>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</si>
  <si>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</si>
  <si>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</si>
  <si>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</si>
  <si>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</si>
  <si>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</si>
  <si>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</si>
  <si>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</si>
  <si>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</si>
  <si>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</si>
  <si>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</si>
  <si>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</si>
  <si>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</si>
  <si>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</si>
  <si>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</si>
  <si>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</si>
  <si>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</si>
  <si>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</si>
  <si>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</si>
  <si>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</si>
  <si>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</si>
  <si>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</si>
  <si>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</si>
  <si>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</si>
  <si>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</si>
  <si>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</si>
  <si>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</si>
  <si>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</si>
  <si>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</si>
  <si>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</si>
  <si>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</si>
  <si>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</si>
  <si>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</si>
  <si>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</si>
  <si>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</si>
  <si>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</si>
  <si>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</si>
  <si>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</si>
  <si>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</si>
  <si>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</si>
  <si>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</si>
  <si>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</si>
  <si>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</si>
  <si>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</si>
  <si>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</si>
  <si>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</si>
  <si>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</si>
  <si>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</si>
  <si>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</si>
  <si>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</si>
  <si>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</si>
  <si>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</si>
  <si>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</si>
  <si>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</si>
  <si>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</si>
  <si>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</si>
  <si>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</si>
  <si>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</si>
  <si>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</si>
  <si>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</si>
  <si>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</si>
  <si>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</si>
  <si>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</si>
  <si>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</si>
  <si>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</si>
  <si>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</si>
  <si>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</si>
  <si>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</si>
  <si>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</si>
  <si>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</si>
  <si>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</si>
  <si>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</si>
  <si>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</si>
  <si>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</si>
  <si>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</si>
  <si>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</si>
  <si>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</si>
  <si>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</si>
  <si>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</si>
  <si>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</si>
  <si>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</si>
  <si>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</si>
  <si>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</si>
  <si>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</si>
  <si>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</si>
  <si>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</si>
  <si>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</si>
  <si>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</si>
  <si>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</si>
  <si>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</si>
  <si>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</si>
  <si>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</si>
  <si>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</si>
  <si>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</si>
  <si>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</si>
  <si>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</si>
  <si>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</si>
  <si>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</si>
  <si>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</si>
  <si>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</si>
  <si>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</si>
  <si>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</si>
  <si>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</si>
  <si>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</si>
  <si>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</si>
  <si>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</si>
  <si>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</si>
  <si>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</si>
  <si>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</si>
  <si>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</si>
  <si>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</si>
  <si>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</si>
  <si>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</si>
  <si>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</si>
  <si>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</si>
  <si>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</si>
  <si>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</si>
  <si>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</si>
  <si>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</si>
  <si>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</si>
  <si>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</si>
  <si>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</si>
  <si>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</si>
  <si>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</si>
  <si>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</si>
  <si>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</si>
  <si>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</si>
  <si>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</si>
  <si>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</si>
  <si>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</si>
  <si>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</si>
  <si>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</si>
  <si>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</si>
  <si>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</si>
  <si>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</si>
  <si>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</si>
  <si>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</si>
  <si>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</si>
  <si>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</si>
  <si>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</si>
  <si>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</si>
  <si>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</si>
  <si>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</si>
  <si>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</si>
  <si>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</si>
  <si>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</si>
  <si>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</si>
  <si>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</si>
  <si>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</si>
  <si>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</si>
  <si>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</si>
  <si>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</si>
  <si>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</si>
  <si>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</si>
  <si>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</si>
  <si>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</si>
  <si>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</si>
  <si>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</si>
  <si>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</si>
  <si>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</si>
  <si>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</si>
  <si>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</si>
  <si>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</si>
  <si>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</si>
  <si>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</si>
  <si>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</si>
  <si>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</si>
  <si>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</si>
  <si>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</si>
  <si>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</si>
  <si>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</si>
  <si>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</si>
  <si>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</si>
  <si>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</si>
  <si>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</si>
  <si>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</si>
  <si>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</si>
  <si>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</si>
  <si>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</si>
  <si>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</si>
  <si>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</si>
  <si>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</si>
  <si>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</si>
  <si>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</si>
  <si>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</si>
  <si>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</si>
  <si>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</si>
  <si>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</si>
  <si>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</si>
  <si>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</si>
  <si>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</si>
  <si>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</si>
  <si>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</si>
  <si>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</si>
  <si>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</si>
  <si>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</si>
  <si>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</si>
  <si>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</si>
  <si>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</si>
  <si>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</si>
  <si>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</si>
  <si>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</si>
  <si>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</si>
  <si>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</si>
  <si>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</si>
  <si>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</si>
  <si>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</si>
  <si>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</si>
  <si>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</si>
  <si>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</si>
  <si>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</si>
  <si>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</si>
  <si>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</si>
  <si>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</si>
  <si>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</si>
  <si>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</si>
  <si>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</si>
  <si>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</si>
  <si>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</si>
  <si>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</si>
  <si>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</si>
  <si>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</si>
  <si>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</si>
  <si>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</si>
  <si>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</si>
  <si>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</si>
  <si>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</si>
  <si>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</si>
  <si>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</si>
  <si>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</si>
  <si>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</si>
  <si>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</si>
  <si>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</si>
  <si>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</si>
  <si>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</si>
  <si>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</si>
  <si>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</si>
  <si>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</si>
  <si>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</si>
  <si>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</si>
  <si>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</si>
  <si>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</si>
  <si>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</si>
  <si>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</si>
  <si>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</si>
  <si>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</si>
  <si>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</si>
  <si>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</si>
  <si>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</si>
  <si>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</si>
  <si>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</si>
  <si>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</si>
  <si>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</si>
  <si>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</si>
  <si>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</si>
  <si>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</si>
  <si>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</si>
  <si>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</si>
  <si>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</si>
  <si>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</si>
  <si>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</si>
  <si>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</si>
  <si>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</si>
  <si>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</si>
  <si>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</si>
  <si>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</si>
  <si>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</si>
  <si>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</si>
  <si>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</si>
  <si>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</si>
  <si>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</si>
  <si>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</si>
  <si>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</si>
  <si>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</si>
  <si>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</si>
  <si>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</si>
  <si>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</si>
  <si>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</si>
  <si>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</si>
  <si>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</si>
  <si>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</si>
  <si>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</si>
  <si>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</si>
  <si>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</si>
  <si>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</si>
  <si>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</si>
  <si>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</si>
  <si>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</si>
  <si>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</si>
  <si>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</si>
  <si>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</si>
  <si>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</si>
  <si>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</si>
  <si>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</si>
  <si>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</si>
  <si>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</si>
  <si>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</si>
  <si>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</si>
  <si>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</si>
  <si>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</si>
  <si>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</si>
  <si>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</si>
  <si>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</si>
  <si>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</si>
  <si>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</si>
  <si>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</si>
  <si>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</si>
  <si>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</si>
  <si>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</si>
  <si>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</si>
  <si>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</si>
  <si>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</si>
  <si>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</si>
  <si>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</si>
  <si>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</si>
  <si>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</si>
  <si>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</si>
  <si>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</si>
  <si>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</si>
  <si>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</si>
  <si>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</si>
  <si>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</si>
  <si>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</si>
  <si>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</si>
  <si>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</si>
  <si>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</si>
  <si>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</si>
  <si>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</si>
  <si>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</si>
  <si>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</si>
  <si>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</si>
  <si>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</si>
  <si>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</si>
  <si>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</si>
  <si>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</si>
  <si>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</si>
  <si>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</si>
  <si>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</si>
  <si>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</si>
  <si>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</si>
  <si>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</si>
  <si>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</si>
  <si>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</si>
  <si>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</si>
  <si>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</si>
  <si>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</si>
  <si>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</si>
  <si>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</si>
  <si>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</si>
  <si>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</si>
  <si>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</si>
  <si>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</si>
  <si>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</si>
  <si>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</si>
  <si>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</si>
  <si>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</si>
  <si>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</si>
  <si>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</si>
  <si>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</si>
  <si>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</si>
  <si>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</si>
  <si>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</si>
  <si>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</si>
  <si>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</si>
  <si>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</si>
  <si>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</si>
  <si>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</si>
  <si>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</si>
  <si>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</si>
  <si>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</si>
  <si>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</si>
  <si>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</si>
  <si>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</si>
  <si>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</si>
  <si>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</si>
  <si>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</si>
  <si>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</si>
  <si>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</si>
  <si>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</si>
  <si>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</si>
  <si>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</si>
  <si>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</si>
  <si>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</si>
  <si>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</si>
  <si>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</si>
  <si>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</si>
  <si>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</si>
  <si>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</si>
  <si>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</si>
  <si>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</si>
  <si>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</si>
  <si>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</si>
  <si>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</si>
  <si>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</si>
  <si>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</si>
  <si>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</si>
  <si>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</si>
  <si>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</si>
  <si>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</si>
  <si>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</si>
  <si>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</si>
  <si>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</si>
  <si>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</si>
  <si>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</si>
  <si>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</si>
  <si>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</si>
  <si>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</si>
  <si>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</si>
  <si>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</si>
  <si>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</si>
  <si>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</si>
  <si>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</si>
  <si>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</si>
  <si>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</si>
  <si>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</si>
  <si>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</si>
  <si>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</si>
  <si>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</si>
  <si>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</si>
  <si>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</si>
  <si>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</si>
  <si>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</si>
  <si>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</si>
  <si>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</si>
  <si>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</si>
  <si>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</si>
  <si>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</si>
  <si>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</si>
  <si>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</si>
  <si>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</si>
  <si>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</si>
  <si>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</si>
  <si>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</si>
  <si>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</si>
  <si>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</si>
  <si>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</si>
  <si>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</si>
  <si>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</si>
  <si>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</si>
  <si>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</si>
  <si>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</si>
  <si>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</si>
  <si>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</si>
  <si>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</si>
  <si>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</si>
  <si>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</si>
  <si>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</si>
  <si>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</si>
  <si>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</si>
  <si>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</si>
  <si>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</si>
  <si>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</si>
  <si>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</si>
  <si>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</si>
  <si>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</si>
  <si>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</si>
  <si>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</si>
  <si>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</si>
  <si>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</si>
  <si>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</si>
  <si>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</si>
  <si>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</si>
  <si>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</si>
  <si>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</si>
  <si>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</si>
  <si>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</si>
  <si>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</si>
  <si>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</si>
  <si>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</si>
  <si>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</si>
  <si>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</si>
  <si>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</si>
  <si>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</si>
  <si>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</si>
  <si>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</si>
  <si>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</si>
  <si>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</si>
  <si>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</si>
  <si>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</si>
  <si>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</si>
  <si>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</si>
  <si>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</si>
  <si>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</si>
  <si>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</si>
  <si>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</si>
  <si>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</si>
  <si>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</si>
  <si>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</si>
  <si>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</si>
  <si>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</si>
  <si>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</si>
  <si>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</si>
  <si>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</si>
  <si>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</si>
  <si>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</si>
  <si>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</si>
  <si>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</si>
  <si>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</si>
  <si>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</si>
  <si>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</si>
  <si>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</si>
  <si>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</si>
  <si>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</si>
  <si>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</si>
  <si>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</si>
  <si>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</si>
  <si>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</si>
  <si>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</si>
  <si>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</si>
  <si>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</si>
  <si>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</si>
  <si>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</si>
  <si>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</si>
  <si>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</si>
  <si>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</si>
  <si>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</si>
  <si>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</si>
  <si>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</si>
  <si>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</si>
  <si>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</si>
  <si>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</si>
  <si>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</si>
  <si>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</si>
  <si>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</si>
  <si>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</si>
  <si>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</si>
  <si>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</si>
  <si>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</si>
  <si>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</si>
  <si>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</si>
  <si>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</si>
  <si>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</si>
  <si>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</si>
  <si>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</si>
  <si>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</si>
  <si>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</si>
  <si>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</si>
  <si>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</si>
  <si>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</si>
  <si>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</si>
  <si>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</si>
  <si>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</si>
  <si>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</si>
  <si>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</si>
  <si>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</si>
  <si>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</si>
  <si>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</si>
  <si>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</si>
  <si>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</si>
  <si>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</si>
  <si>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</si>
  <si>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</si>
  <si>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</si>
  <si>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</si>
  <si>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</si>
  <si>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</si>
  <si>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</si>
  <si>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</si>
  <si>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</si>
  <si>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</si>
  <si>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</si>
  <si>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</si>
  <si>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</si>
  <si>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</si>
  <si>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</si>
  <si>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</si>
  <si>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</si>
  <si>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</si>
  <si>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</si>
  <si>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</si>
  <si>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</si>
  <si>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</si>
  <si>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</si>
  <si>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</si>
  <si>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</si>
  <si>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</si>
  <si>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</si>
  <si>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</si>
  <si>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</si>
  <si>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</si>
  <si>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</si>
  <si>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</si>
  <si>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</si>
  <si>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</si>
  <si>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</si>
  <si>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</si>
  <si>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</si>
  <si>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</si>
  <si>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</si>
  <si>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</si>
  <si>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</si>
  <si>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</si>
  <si>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</si>
  <si>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</si>
  <si>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</si>
  <si>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</si>
  <si>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</si>
  <si>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</si>
  <si>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</si>
  <si>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</si>
  <si>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</si>
  <si>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</si>
  <si>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</si>
  <si>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</si>
  <si>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</si>
  <si>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</si>
  <si>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</si>
  <si>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</si>
  <si>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</si>
  <si>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</si>
  <si>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</si>
  <si>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</si>
  <si>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</si>
  <si>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</si>
  <si>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</si>
  <si>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</si>
  <si>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</si>
  <si>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</si>
  <si>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</si>
  <si>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</si>
  <si>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</si>
  <si>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</si>
  <si>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</si>
  <si>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</si>
  <si>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</si>
  <si>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</si>
  <si>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</si>
  <si>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</si>
  <si>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</si>
  <si>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</si>
  <si>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</si>
  <si>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</si>
  <si>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</si>
  <si>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</si>
  <si>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</si>
  <si>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</si>
  <si>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</si>
  <si>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</si>
  <si>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</si>
  <si>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</si>
  <si>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</si>
  <si>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</si>
  <si>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</si>
  <si>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</si>
  <si>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</si>
  <si>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</si>
  <si>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</si>
  <si>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</si>
  <si>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</si>
  <si>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</si>
  <si>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</si>
  <si>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</si>
  <si>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</si>
  <si>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</si>
  <si>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</si>
  <si>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</si>
  <si>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</si>
  <si>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</si>
  <si>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</si>
  <si>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</si>
  <si>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</si>
  <si>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</si>
  <si>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</si>
  <si>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</si>
  <si>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</si>
  <si>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</si>
  <si>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</si>
  <si>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</si>
  <si>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</si>
  <si>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</si>
  <si>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</si>
  <si>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</si>
  <si>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</si>
  <si>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</si>
  <si>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</si>
  <si>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</si>
  <si>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</si>
  <si>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</si>
  <si>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</si>
  <si>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</si>
  <si>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</si>
  <si>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</si>
  <si>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</si>
  <si>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</si>
  <si>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</si>
  <si>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</si>
  <si>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</si>
  <si>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</si>
  <si>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</si>
  <si>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</si>
  <si>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</si>
  <si>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</si>
  <si>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</si>
  <si>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</si>
  <si>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</si>
  <si>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</si>
  <si>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</si>
  <si>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</si>
  <si>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</si>
  <si>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</si>
  <si>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</si>
  <si>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</si>
  <si>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</si>
  <si>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</si>
  <si>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</si>
  <si>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</si>
  <si>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</si>
  <si>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</si>
  <si>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</si>
  <si>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</si>
  <si>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</si>
  <si>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</si>
  <si>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</si>
  <si>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</si>
  <si>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</si>
  <si>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</si>
  <si>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</si>
  <si>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</si>
  <si>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</si>
  <si>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</si>
  <si>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</si>
  <si>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</si>
  <si>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</si>
  <si>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</si>
  <si>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</si>
  <si>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</si>
  <si>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</si>
  <si>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</si>
  <si>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</si>
  <si>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</si>
  <si>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</si>
  <si>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</si>
  <si>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</si>
  <si>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</si>
  <si>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</si>
  <si>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</si>
  <si>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</si>
  <si>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</si>
  <si>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</si>
  <si>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</si>
  <si>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</si>
  <si>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</si>
  <si>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</si>
  <si>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</si>
  <si>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</si>
  <si>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</si>
  <si>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</si>
  <si>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</si>
  <si>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</si>
  <si>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</si>
  <si>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</si>
  <si>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</si>
  <si>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</si>
  <si>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</si>
  <si>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</si>
  <si>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</si>
  <si>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</si>
  <si>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</si>
  <si>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</si>
  <si>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</si>
  <si>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</si>
  <si>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</si>
  <si>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</si>
  <si>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</si>
  <si>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</si>
  <si>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</si>
  <si>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</si>
  <si>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</si>
  <si>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</si>
  <si>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</si>
  <si>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</si>
  <si>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</si>
  <si>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</si>
  <si>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</si>
  <si>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</si>
  <si>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</si>
  <si>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</si>
  <si>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</si>
  <si>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</si>
  <si>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</si>
  <si>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</si>
  <si>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</si>
  <si>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</si>
  <si>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</si>
  <si>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</si>
  <si>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</si>
  <si>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</si>
  <si>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</si>
  <si>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</si>
  <si>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</si>
  <si>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</si>
  <si>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</si>
  <si>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</si>
  <si>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</si>
  <si>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</si>
  <si>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</si>
  <si>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</si>
  <si>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</si>
  <si>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</si>
  <si>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</si>
  <si>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</si>
  <si>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</si>
  <si>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</si>
  <si>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</si>
  <si>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</si>
  <si>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</si>
  <si>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</si>
  <si>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</si>
  <si>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</si>
  <si>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</si>
  <si>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</si>
  <si>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</si>
  <si>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</si>
  <si>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</si>
  <si>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</si>
  <si>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</si>
  <si>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</si>
  <si>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</si>
  <si>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</si>
  <si>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</si>
  <si>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</si>
  <si>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</si>
  <si>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</si>
  <si>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</si>
  <si>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</si>
  <si>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</si>
  <si>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</si>
  <si>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</si>
  <si>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</si>
  <si>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</si>
  <si>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</si>
  <si>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</si>
  <si>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</si>
  <si>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</si>
  <si>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</si>
  <si>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</si>
  <si>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</si>
  <si>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</si>
  <si>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</si>
  <si>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</si>
  <si>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</si>
  <si>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</si>
  <si>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</si>
  <si>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</si>
  <si>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</si>
  <si>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</si>
  <si>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</si>
  <si>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</si>
  <si>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</si>
  <si>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</si>
  <si>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</si>
  <si>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</si>
  <si>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</si>
  <si>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</si>
  <si>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</si>
  <si>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</si>
  <si>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</si>
  <si>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</si>
  <si>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</si>
  <si>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</si>
  <si>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</si>
  <si>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</si>
  <si>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</si>
  <si>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</si>
  <si>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</si>
  <si>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</si>
  <si>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</si>
  <si>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</si>
  <si>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</si>
  <si>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</si>
  <si>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</si>
  <si>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</si>
  <si>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</si>
  <si>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</si>
  <si>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</si>
  <si>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</si>
  <si>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</si>
  <si>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</si>
  <si>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</si>
  <si>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</si>
  <si>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</si>
  <si>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</si>
  <si>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</si>
  <si>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</si>
  <si>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</si>
  <si>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</si>
  <si>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</si>
  <si>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</si>
  <si>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</si>
  <si>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</si>
  <si>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</si>
  <si>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</si>
  <si>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</si>
  <si>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</si>
  <si>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</si>
  <si>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</si>
  <si>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</si>
  <si>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</si>
  <si>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</si>
  <si>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</si>
  <si>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</si>
  <si>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</si>
  <si>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</si>
  <si>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</si>
  <si>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</si>
  <si>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</si>
  <si>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</si>
  <si>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</si>
  <si>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</si>
  <si>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</si>
  <si>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</si>
  <si>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</si>
  <si>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</si>
  <si>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</si>
  <si>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</si>
  <si>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</si>
  <si>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</si>
  <si>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</si>
  <si>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</si>
  <si>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</si>
  <si>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</si>
  <si>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</si>
  <si>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</si>
  <si>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</si>
  <si>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</si>
  <si>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</si>
  <si>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</si>
  <si>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</si>
  <si>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</si>
  <si>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</si>
  <si>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</si>
  <si>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</si>
  <si>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</si>
  <si>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</si>
  <si>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</si>
  <si>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</si>
  <si>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</si>
  <si>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</si>
  <si>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</si>
  <si>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</si>
  <si>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</si>
  <si>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</si>
  <si>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</si>
  <si>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</si>
  <si>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</si>
  <si>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</si>
  <si>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</si>
  <si>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</si>
  <si>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</si>
  <si>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</si>
  <si>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</si>
  <si>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</si>
  <si>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</si>
  <si>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</si>
  <si>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</si>
  <si>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</si>
  <si>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</si>
  <si>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</si>
  <si>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</si>
  <si>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</si>
  <si>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</si>
  <si>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</si>
  <si>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</si>
  <si>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</si>
  <si>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</si>
  <si>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</si>
  <si>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</si>
  <si>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</si>
  <si>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</si>
  <si>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</si>
  <si>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</si>
  <si>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</si>
  <si>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</si>
  <si>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</si>
  <si>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</si>
  <si>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</si>
  <si>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</si>
  <si>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</si>
  <si>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</si>
  <si>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</si>
  <si>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</si>
  <si>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</si>
  <si>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</si>
  <si>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</si>
  <si>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</si>
  <si>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</si>
  <si>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</si>
  <si>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</si>
  <si>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</si>
  <si>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</si>
  <si>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</si>
  <si>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</si>
  <si>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</si>
  <si>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</si>
  <si>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</si>
  <si>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</si>
  <si>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</si>
  <si>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</si>
  <si>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</si>
  <si>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</si>
  <si>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</si>
  <si>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</si>
  <si>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</si>
  <si>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</si>
  <si>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</si>
  <si>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</si>
  <si>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</si>
  <si>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</si>
  <si>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</si>
  <si>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</si>
  <si>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</si>
  <si>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</si>
  <si>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</si>
  <si>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</si>
  <si>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</si>
  <si>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</si>
  <si>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</si>
  <si>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</si>
  <si>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</si>
  <si>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</si>
  <si>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</si>
  <si>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</si>
  <si>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</si>
  <si>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</si>
  <si>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</si>
  <si>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</si>
  <si>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</si>
  <si>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</si>
  <si>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</si>
  <si>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</si>
  <si>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</si>
  <si>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</si>
  <si>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</si>
  <si>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</si>
  <si>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</si>
  <si>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</si>
  <si>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</si>
  <si>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</si>
  <si>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</si>
  <si>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</si>
  <si>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</si>
  <si>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</si>
  <si>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</si>
  <si>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</si>
  <si>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</si>
  <si>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</si>
  <si>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</si>
  <si>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</si>
  <si>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</si>
  <si>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</si>
  <si>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</si>
  <si>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</si>
  <si>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</si>
  <si>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</si>
  <si>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</si>
  <si>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</si>
  <si>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</si>
  <si>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</si>
  <si>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</si>
  <si>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</si>
  <si>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</si>
  <si>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</si>
  <si>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</si>
  <si>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</si>
  <si>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</si>
  <si>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</si>
  <si>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</si>
  <si>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</si>
  <si>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</si>
  <si>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</si>
  <si>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</si>
  <si>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</si>
  <si>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</si>
  <si>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</si>
  <si>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</si>
  <si>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</si>
  <si>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</si>
  <si>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</si>
  <si>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</si>
  <si>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</si>
  <si>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</si>
  <si>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</si>
  <si>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</si>
  <si>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</si>
  <si>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</si>
  <si>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</si>
  <si>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</si>
  <si>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</si>
  <si>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</si>
  <si>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</si>
  <si>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</si>
  <si>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</si>
  <si>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</si>
  <si>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</si>
  <si>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</si>
  <si>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</si>
  <si>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</si>
  <si>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</si>
  <si>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</si>
  <si>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</si>
  <si>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</si>
  <si>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</si>
  <si>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</si>
  <si>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</si>
  <si>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</si>
  <si>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</si>
  <si>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</si>
  <si>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</si>
  <si>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</si>
  <si>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</si>
  <si>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</si>
  <si>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</si>
  <si>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</si>
  <si>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</si>
  <si>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</si>
  <si>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</si>
  <si>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</si>
  <si>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</si>
  <si>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</si>
  <si>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</si>
  <si>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</si>
  <si>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</si>
  <si>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</si>
  <si>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</si>
  <si>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</si>
  <si>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</si>
  <si>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</si>
  <si>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</si>
  <si>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</si>
  <si>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</si>
  <si>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</si>
  <si>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</si>
  <si>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</si>
  <si>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</si>
  <si>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</si>
  <si>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</si>
  <si>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</si>
  <si>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</si>
  <si>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</si>
  <si>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</si>
  <si>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</si>
  <si>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</si>
  <si>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</si>
  <si>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</si>
  <si>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</si>
  <si>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</si>
  <si>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</si>
  <si>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</si>
  <si>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</si>
  <si>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</si>
  <si>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</si>
  <si>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</si>
  <si>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</si>
  <si>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</si>
  <si>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</si>
  <si>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</si>
  <si>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</si>
  <si>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</si>
  <si>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</si>
  <si>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</si>
  <si>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</si>
  <si>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</si>
  <si>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</si>
  <si>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</si>
  <si>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</si>
  <si>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</si>
  <si>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</si>
  <si>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</si>
  <si>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</si>
  <si>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</si>
  <si>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</si>
  <si>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</si>
  <si>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</si>
  <si>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</si>
  <si>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</si>
  <si>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</si>
  <si>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</si>
  <si>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</si>
  <si>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</si>
  <si>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</si>
  <si>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</si>
  <si>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</si>
  <si>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</si>
  <si>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</si>
  <si>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</si>
  <si>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</si>
  <si>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</si>
  <si>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</si>
  <si>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</si>
  <si>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</si>
  <si>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</si>
  <si>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</si>
  <si>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</si>
  <si>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</si>
  <si>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</si>
  <si>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</si>
  <si>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</si>
  <si>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</si>
  <si>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</si>
  <si>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</si>
  <si>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</si>
  <si>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</si>
  <si>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</si>
  <si>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</si>
  <si>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</si>
  <si>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</si>
  <si>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</si>
  <si>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</si>
  <si>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</si>
  <si>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</si>
  <si>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</si>
  <si>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</si>
  <si>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</si>
  <si>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</si>
  <si>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</si>
  <si>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</si>
  <si>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</si>
  <si>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</si>
  <si>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</si>
  <si>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</si>
  <si>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</si>
  <si>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</si>
  <si>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</si>
  <si>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</si>
  <si>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</si>
  <si>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</si>
  <si>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</si>
  <si>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</si>
  <si>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</si>
  <si>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</si>
  <si>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</si>
  <si>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</si>
  <si>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</si>
  <si>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</si>
  <si>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</si>
  <si>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</si>
  <si>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</si>
  <si>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</si>
  <si>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</si>
  <si>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</si>
  <si>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</si>
  <si>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</si>
  <si>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</si>
  <si>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</si>
  <si>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</si>
  <si>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</si>
  <si>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</si>
  <si>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</si>
  <si>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</si>
  <si>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</si>
  <si>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</si>
  <si>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</si>
  <si>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</si>
  <si>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</si>
  <si>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</si>
  <si>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</si>
  <si>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</si>
  <si>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</si>
  <si>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</si>
  <si>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</si>
  <si>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</si>
  <si>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</si>
  <si>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</si>
  <si>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</si>
  <si>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</si>
  <si>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</si>
  <si>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</si>
  <si>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</si>
  <si>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</si>
  <si>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</si>
  <si>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</si>
  <si>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</si>
  <si>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</si>
  <si>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</si>
  <si>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</si>
  <si>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</si>
  <si>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</si>
  <si>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</si>
  <si>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</si>
  <si>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</si>
  <si>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</si>
  <si>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</si>
  <si>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</si>
  <si>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</si>
  <si>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</si>
  <si>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</si>
  <si>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</si>
  <si>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</si>
  <si>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</si>
  <si>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</si>
  <si>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</si>
  <si>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</si>
  <si>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</si>
  <si>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</si>
  <si>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</si>
  <si>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</si>
  <si>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</si>
  <si>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</si>
  <si>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</si>
  <si>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</si>
  <si>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</si>
  <si>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</si>
  <si>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</si>
  <si>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</si>
  <si>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</si>
  <si>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</si>
  <si>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</si>
  <si>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</si>
  <si>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</si>
  <si>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</si>
  <si>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</si>
  <si>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</si>
  <si>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</si>
  <si>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</si>
  <si>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</si>
  <si>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</si>
  <si>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</si>
  <si>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</si>
  <si>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</si>
  <si>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</si>
  <si>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</si>
  <si>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</si>
  <si>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</si>
  <si>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</si>
  <si>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</si>
  <si>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</si>
  <si>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</si>
  <si>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</si>
  <si>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</si>
  <si>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</si>
  <si>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</si>
  <si>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</si>
  <si>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</si>
  <si>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</si>
  <si>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</si>
  <si>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</si>
  <si>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</si>
  <si>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</si>
  <si>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</si>
  <si>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</si>
  <si>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</si>
  <si>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</si>
  <si>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</si>
  <si>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</si>
  <si>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</si>
  <si>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</si>
  <si>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</si>
  <si>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</si>
  <si>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</si>
  <si>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</si>
  <si>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</si>
  <si>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</si>
  <si>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</si>
  <si>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</si>
  <si>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</si>
  <si>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</si>
  <si>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</si>
  <si>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</si>
  <si>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</si>
  <si>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</si>
  <si>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</si>
  <si>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</si>
  <si>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</si>
  <si>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</si>
  <si>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</si>
  <si>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</si>
  <si>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</si>
  <si>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</si>
  <si>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</si>
  <si>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</si>
  <si>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</si>
  <si>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</si>
  <si>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</si>
  <si>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</si>
  <si>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</si>
  <si>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</si>
  <si>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</si>
  <si>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</si>
  <si>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</si>
  <si>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</si>
  <si>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</si>
  <si>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</si>
  <si>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</si>
  <si>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</si>
  <si>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</si>
  <si>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</si>
  <si>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</si>
  <si>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</si>
  <si>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</si>
  <si>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</si>
  <si>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</si>
  <si>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</si>
  <si>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</si>
  <si>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</si>
  <si>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</si>
  <si>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</si>
  <si>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</si>
  <si>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</si>
  <si>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</si>
  <si>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</si>
  <si>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</si>
  <si>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</si>
  <si>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</si>
  <si>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</si>
  <si>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</si>
  <si>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</si>
  <si>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</si>
  <si>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</si>
  <si>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</si>
  <si>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</si>
  <si>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</si>
  <si>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</si>
  <si>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</si>
  <si>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</si>
  <si>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</si>
  <si>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</si>
  <si>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</si>
  <si>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</si>
  <si>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</si>
  <si>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</si>
  <si>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</si>
  <si>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</si>
  <si>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</si>
  <si>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</si>
  <si>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</si>
  <si>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</si>
  <si>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</si>
  <si>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</si>
  <si>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</si>
  <si>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</si>
  <si>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</si>
  <si>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</si>
  <si>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</si>
  <si>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</si>
  <si>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</si>
  <si>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</si>
  <si>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</si>
  <si>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</si>
  <si>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</si>
  <si>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</si>
  <si>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</si>
  <si>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</si>
  <si>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</si>
  <si>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</si>
  <si>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</si>
  <si>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</si>
  <si>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</si>
  <si>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</si>
  <si>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</si>
  <si>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</si>
  <si>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</si>
  <si>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</si>
  <si>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</si>
  <si>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</si>
  <si>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</si>
  <si>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</si>
  <si>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</si>
  <si>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</si>
  <si>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</si>
  <si>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</si>
  <si>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</si>
  <si>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</si>
  <si>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</si>
  <si>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</si>
  <si>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</si>
  <si>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</si>
  <si>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</si>
  <si>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</si>
  <si>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</si>
  <si>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</si>
  <si>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</si>
  <si>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</si>
  <si>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</si>
  <si>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</si>
  <si>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</si>
  <si>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</si>
  <si>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</si>
  <si>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</si>
  <si>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</si>
  <si>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</si>
  <si>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</si>
  <si>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</si>
  <si>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</si>
  <si>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</si>
  <si>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</si>
  <si>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</si>
  <si>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</si>
  <si>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</si>
  <si>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</si>
  <si>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</si>
  <si>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</si>
  <si>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</si>
  <si>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</si>
  <si>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</si>
  <si>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</si>
  <si>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</si>
  <si>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</si>
  <si>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</si>
  <si>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</si>
  <si>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</si>
  <si>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</si>
  <si>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</si>
  <si>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</si>
  <si>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</si>
  <si>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</si>
  <si>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</si>
  <si>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</si>
  <si>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</si>
  <si>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</si>
  <si>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</si>
  <si>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</si>
  <si>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</si>
  <si>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</si>
  <si>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</si>
  <si>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</si>
  <si>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</si>
  <si>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</si>
  <si>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</si>
  <si>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</si>
  <si>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</si>
  <si>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</si>
  <si>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</si>
  <si>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</si>
  <si>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</si>
  <si>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</si>
  <si>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</si>
  <si>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</si>
  <si>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</si>
  <si>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</si>
  <si>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</si>
  <si>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</si>
  <si>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</si>
  <si>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</si>
  <si>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</si>
  <si>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</si>
  <si>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</si>
  <si>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</si>
  <si>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</si>
  <si>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</si>
  <si>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</si>
  <si>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</si>
  <si>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</si>
  <si>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</si>
  <si>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</si>
  <si>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</si>
  <si>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</si>
  <si>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</si>
  <si>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</si>
  <si>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</si>
  <si>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</si>
  <si>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</si>
  <si>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</si>
  <si>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</si>
  <si>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</si>
  <si>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</si>
  <si>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</si>
  <si>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</si>
  <si>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</si>
  <si>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</si>
  <si>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</si>
  <si>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</si>
  <si>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</si>
  <si>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</si>
  <si>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</si>
  <si>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</si>
  <si>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</si>
  <si>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</si>
  <si>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</si>
  <si>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</si>
  <si>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</si>
  <si>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</si>
  <si>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</si>
  <si>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</si>
  <si>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</si>
  <si>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</si>
  <si>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</si>
  <si>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</si>
  <si>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</si>
  <si>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</si>
  <si>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</si>
  <si>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</si>
  <si>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</si>
  <si>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</si>
  <si>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</si>
  <si>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</si>
  <si>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</si>
  <si>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</si>
  <si>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</si>
  <si>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</si>
  <si>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</si>
  <si>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</si>
  <si>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</si>
  <si>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</si>
  <si>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</si>
  <si>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</si>
  <si>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</si>
  <si>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</si>
  <si>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</si>
  <si>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</si>
  <si>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</si>
  <si>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</si>
  <si>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</si>
  <si>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</si>
  <si>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</si>
  <si>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</si>
  <si>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</si>
  <si>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</si>
  <si>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</si>
  <si>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</si>
  <si>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</si>
  <si>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</si>
  <si>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</si>
  <si>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</si>
  <si>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</si>
  <si>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</si>
  <si>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</si>
  <si>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</si>
  <si>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</si>
  <si>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</si>
  <si>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</si>
  <si>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</si>
  <si>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</si>
  <si>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</si>
  <si>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</si>
  <si>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</si>
  <si>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</si>
  <si>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</si>
  <si>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</si>
  <si>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</si>
  <si>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</si>
  <si>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</si>
  <si>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</si>
  <si>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</si>
  <si>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</si>
  <si>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</si>
  <si>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</si>
  <si>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</si>
  <si>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</si>
  <si>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</si>
  <si>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</si>
  <si>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</si>
  <si>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</si>
  <si>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</si>
  <si>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</si>
  <si>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</si>
  <si>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</si>
  <si>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</si>
  <si>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</si>
  <si>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</si>
  <si>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</si>
  <si>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</si>
  <si>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</si>
  <si>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</si>
  <si>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</si>
  <si>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</si>
  <si>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</si>
  <si>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</si>
  <si>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</si>
  <si>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</si>
  <si>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</si>
  <si>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</si>
  <si>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</si>
  <si>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</si>
  <si>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</si>
  <si>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</si>
  <si>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</si>
  <si>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</si>
  <si>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</si>
  <si>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</si>
  <si>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</si>
  <si>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</si>
  <si>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</si>
  <si>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</si>
  <si>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</si>
  <si>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</si>
  <si>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</si>
  <si>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</si>
  <si>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</si>
  <si>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</si>
  <si>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</si>
  <si>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</si>
  <si>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</si>
  <si>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</si>
  <si>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</si>
  <si>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</si>
  <si>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</si>
  <si>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</si>
  <si>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</si>
  <si>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</si>
  <si>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</si>
  <si>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</si>
  <si>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</si>
  <si>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</si>
  <si>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</si>
  <si>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</si>
  <si>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</si>
  <si>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</si>
  <si>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</si>
  <si>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</si>
  <si>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</si>
  <si>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</si>
  <si>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</si>
  <si>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</si>
  <si>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</si>
  <si>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</si>
  <si>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</si>
  <si>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</si>
  <si>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</si>
  <si>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</si>
  <si>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</si>
  <si>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</si>
  <si>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</si>
  <si>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</si>
  <si>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</si>
  <si>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</si>
  <si>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</si>
  <si>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</si>
  <si>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</si>
  <si>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</si>
  <si>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</si>
  <si>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</si>
  <si>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</si>
  <si>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</si>
  <si>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</si>
  <si>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</si>
  <si>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</si>
  <si>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</si>
  <si>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</si>
  <si>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</si>
  <si>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</si>
  <si>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</si>
  <si>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</si>
  <si>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</si>
  <si>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</si>
  <si>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</si>
  <si>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</si>
  <si>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</si>
  <si>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</si>
  <si>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</si>
  <si>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</si>
  <si>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</si>
  <si>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</si>
  <si>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</si>
  <si>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</si>
  <si>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</si>
  <si>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</si>
  <si>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</si>
  <si>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</si>
  <si>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</si>
  <si>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</si>
  <si>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</si>
  <si>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</si>
  <si>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</si>
  <si>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</si>
  <si>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</si>
  <si>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</si>
  <si>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</si>
  <si>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</si>
  <si>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</si>
  <si>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</si>
  <si>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</si>
  <si>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</si>
  <si>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</si>
  <si>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</si>
  <si>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</si>
  <si>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</si>
  <si>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</si>
  <si>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</si>
  <si>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</si>
  <si>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</si>
  <si>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</si>
  <si>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</si>
  <si>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</si>
  <si>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</si>
  <si>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</si>
  <si>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</si>
  <si>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</si>
  <si>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</si>
  <si>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</si>
  <si>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</si>
  <si>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</si>
  <si>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</si>
  <si>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</si>
  <si>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</si>
  <si>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</si>
  <si>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</si>
  <si>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</si>
  <si>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</si>
  <si>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</si>
  <si>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</si>
  <si>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</si>
  <si>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</si>
  <si>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</si>
  <si>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</si>
  <si>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</si>
  <si>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</si>
  <si>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</si>
  <si>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</si>
  <si>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</si>
  <si>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</si>
  <si>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</si>
  <si>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</si>
  <si>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</si>
  <si>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</si>
  <si>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</si>
  <si>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</si>
  <si>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</si>
  <si>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</si>
  <si>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</si>
  <si>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</si>
  <si>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</si>
  <si>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</si>
  <si>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</si>
  <si>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</si>
  <si>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</si>
  <si>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</si>
  <si>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</si>
  <si>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</si>
  <si>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</si>
  <si>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</si>
  <si>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</si>
  <si>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</si>
  <si>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</si>
  <si>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</si>
  <si>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</si>
  <si>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</si>
  <si>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</si>
  <si>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</si>
  <si>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</si>
  <si>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</si>
  <si>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</si>
  <si>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</si>
  <si>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</si>
  <si>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</si>
  <si>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</si>
  <si>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</si>
  <si>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</si>
  <si>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</si>
  <si>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</si>
  <si>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</si>
  <si>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</si>
  <si>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</si>
  <si>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</si>
  <si>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</si>
  <si>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</si>
  <si>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</si>
  <si>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</si>
  <si>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</si>
  <si>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</si>
  <si>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</si>
  <si>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</si>
  <si>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</si>
  <si>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</si>
  <si>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</si>
  <si>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</si>
  <si>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</si>
  <si>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</si>
  <si>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</si>
  <si>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</si>
  <si>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</si>
  <si>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</si>
  <si>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</si>
  <si>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</si>
  <si>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</si>
  <si>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</si>
  <si>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</si>
  <si>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</si>
  <si>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</si>
  <si>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</si>
  <si>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</si>
  <si>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</si>
  <si>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</si>
  <si>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</si>
  <si>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</si>
  <si>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</si>
  <si>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</si>
  <si>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</si>
  <si>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</si>
  <si>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</si>
  <si>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</si>
  <si>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</si>
  <si>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</si>
  <si>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</si>
  <si>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</si>
  <si>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</si>
  <si>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</si>
  <si>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</si>
  <si>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</si>
  <si>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</si>
  <si>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</si>
  <si>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</si>
  <si>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</si>
  <si>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</si>
  <si>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</si>
  <si>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</si>
  <si>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</si>
  <si>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</si>
  <si>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</si>
  <si>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</si>
  <si>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</si>
  <si>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</si>
  <si>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</si>
  <si>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</si>
  <si>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</si>
  <si>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</si>
  <si>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</si>
  <si>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</si>
  <si>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</si>
  <si>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</si>
  <si>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</si>
  <si>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</si>
  <si>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</si>
  <si>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</si>
  <si>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</si>
  <si>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</si>
  <si>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</si>
  <si>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</si>
  <si>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</si>
  <si>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</si>
  <si>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</si>
  <si>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</si>
  <si>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</si>
  <si>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</si>
  <si>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</si>
  <si>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</si>
  <si>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</si>
  <si>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</si>
  <si>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</si>
  <si>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</si>
  <si>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</si>
  <si>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</si>
  <si>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</si>
  <si>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</si>
  <si>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</si>
  <si>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</si>
  <si>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</si>
  <si>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</si>
  <si>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</si>
  <si>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</si>
  <si>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</si>
  <si>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</si>
  <si>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</si>
  <si>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</si>
  <si>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</si>
  <si>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</si>
  <si>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</si>
  <si>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</si>
  <si>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</si>
  <si>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</si>
  <si>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</si>
  <si>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</si>
  <si>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</si>
  <si>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</si>
  <si>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</si>
  <si>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</si>
  <si>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</si>
  <si>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</si>
  <si>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</si>
  <si>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</si>
  <si>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</si>
  <si>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</si>
  <si>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</si>
  <si>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</si>
  <si>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</si>
  <si>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</si>
  <si>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</si>
  <si>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</si>
  <si>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</si>
  <si>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</si>
  <si>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</si>
  <si>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</si>
  <si>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</si>
  <si>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</si>
  <si>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</si>
  <si>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</si>
  <si>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</si>
  <si>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</si>
  <si>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</si>
  <si>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</si>
  <si>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</si>
  <si>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</si>
  <si>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</si>
  <si>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</si>
  <si>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</si>
  <si>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</si>
  <si>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</si>
  <si>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</si>
  <si>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</si>
  <si>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</si>
  <si>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</si>
  <si>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</si>
  <si>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</si>
  <si>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</si>
  <si>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</si>
  <si>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</si>
  <si>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</si>
  <si>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</si>
  <si>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</si>
  <si>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</si>
  <si>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</si>
  <si>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</si>
  <si>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</si>
  <si>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</si>
  <si>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</si>
  <si>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</si>
  <si>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</si>
  <si>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</si>
  <si>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</si>
  <si>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</si>
  <si>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</si>
  <si>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</si>
  <si>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</si>
  <si>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</si>
  <si>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</si>
  <si>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</si>
  <si>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</si>
  <si>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</si>
  <si>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</si>
  <si>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</si>
  <si>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</si>
  <si>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</si>
  <si>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</si>
  <si>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</si>
  <si>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</si>
  <si>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</si>
  <si>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</si>
  <si>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</si>
  <si>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</si>
  <si>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</si>
  <si>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</si>
  <si>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</si>
  <si>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</si>
  <si>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</si>
  <si>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</si>
  <si>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</si>
  <si>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</si>
  <si>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</si>
  <si>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</si>
  <si>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</si>
  <si>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</si>
  <si>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</si>
  <si>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</si>
  <si>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</si>
  <si>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</si>
  <si>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</si>
  <si>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</si>
  <si>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</si>
  <si>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</si>
  <si>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</si>
  <si>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</si>
  <si>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</si>
  <si>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</si>
  <si>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</si>
  <si>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</si>
  <si>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</si>
  <si>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</si>
  <si>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</si>
  <si>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</si>
  <si>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</si>
  <si>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</si>
  <si>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</si>
  <si>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</si>
  <si>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</si>
  <si>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</si>
  <si>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</si>
  <si>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</si>
  <si>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</si>
  <si>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</si>
  <si>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</si>
  <si>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</si>
  <si>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</si>
  <si>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</si>
  <si>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</si>
  <si>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</si>
  <si>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</si>
  <si>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</si>
  <si>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</si>
  <si>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</si>
  <si>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</si>
  <si>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</si>
  <si>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</si>
  <si>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</si>
  <si>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</si>
  <si>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</si>
  <si>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</si>
  <si>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</si>
  <si>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</si>
  <si>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</si>
  <si>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</si>
  <si>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</si>
  <si>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</si>
  <si>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</si>
  <si>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</si>
  <si>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</si>
  <si>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</si>
  <si>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</si>
  <si>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</si>
  <si>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</si>
  <si>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</si>
  <si>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</si>
  <si>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</si>
  <si>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</si>
  <si>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</si>
  <si>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</si>
  <si>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</si>
  <si>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</si>
  <si>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</si>
  <si>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</si>
  <si>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</si>
  <si>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</si>
  <si>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</si>
  <si>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</si>
  <si>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</si>
  <si>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</si>
  <si>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</si>
  <si>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</si>
  <si>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</si>
  <si>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</si>
  <si>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</si>
  <si>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</si>
  <si>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</si>
  <si>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</si>
  <si>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</si>
  <si>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</si>
  <si>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</si>
  <si>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</si>
  <si>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</si>
  <si>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</si>
  <si>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</si>
  <si>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</si>
  <si>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</si>
  <si>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</si>
  <si>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</si>
  <si>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</si>
  <si>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</si>
  <si>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</si>
  <si>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</si>
  <si>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</si>
  <si>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</si>
  <si>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</si>
  <si>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</si>
  <si>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</si>
  <si>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</si>
  <si>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</si>
  <si>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</si>
  <si>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</si>
  <si>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</si>
  <si>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</si>
  <si>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</si>
  <si>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</si>
  <si>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</si>
  <si>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</si>
  <si>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</si>
  <si>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</si>
  <si>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</si>
  <si>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</si>
  <si>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</si>
  <si>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</si>
  <si>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</si>
  <si>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</si>
  <si>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</si>
  <si>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</si>
  <si>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</si>
  <si>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</si>
  <si>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</si>
  <si>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</si>
  <si>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</si>
  <si>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</si>
  <si>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</si>
  <si>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</si>
  <si>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</si>
  <si>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</si>
  <si>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</si>
  <si>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</si>
  <si>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</si>
  <si>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</si>
  <si>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</si>
  <si>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</si>
  <si>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</si>
  <si>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</si>
  <si>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</si>
  <si>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</si>
  <si>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</si>
  <si>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</si>
  <si>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</si>
  <si>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</si>
  <si>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</si>
  <si>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</si>
  <si>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</si>
  <si>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</si>
  <si>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</si>
  <si>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</si>
  <si>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</si>
  <si>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</si>
  <si>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</si>
  <si>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</si>
  <si>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</si>
  <si>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</si>
  <si>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</si>
  <si>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</si>
  <si>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</si>
  <si>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</si>
  <si>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</si>
  <si>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</si>
  <si>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</si>
  <si>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</si>
  <si>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</si>
  <si>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</si>
  <si>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</si>
  <si>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</si>
  <si>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</si>
  <si>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</si>
  <si>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</si>
  <si>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</si>
  <si>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</si>
  <si>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</si>
  <si>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</si>
  <si>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</si>
  <si>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</si>
  <si>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</si>
  <si>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</si>
  <si>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</si>
  <si>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</si>
  <si>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</si>
  <si>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</si>
  <si>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</si>
  <si>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</si>
  <si>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</si>
  <si>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</si>
  <si>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</si>
  <si>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</si>
  <si>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</si>
  <si>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</si>
  <si>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</si>
  <si>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</si>
  <si>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</si>
  <si>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</si>
  <si>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</si>
  <si>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</si>
  <si>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</si>
  <si>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</si>
  <si>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</si>
  <si>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</si>
  <si>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</si>
  <si>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</si>
  <si>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</si>
  <si>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</si>
  <si>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</si>
  <si>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</si>
  <si>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</si>
  <si>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</si>
  <si>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</si>
  <si>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</si>
  <si>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</si>
  <si>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</si>
  <si>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</si>
  <si>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</si>
  <si>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</si>
  <si>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</si>
  <si>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</si>
  <si>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</si>
  <si>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</si>
  <si>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</si>
  <si>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</si>
  <si>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</si>
  <si>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</si>
  <si>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</si>
  <si>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</si>
  <si>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</si>
  <si>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</si>
  <si>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</si>
  <si>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</si>
  <si>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</si>
  <si>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</si>
  <si>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</si>
  <si>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</si>
  <si>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</si>
  <si>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</si>
  <si>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</si>
  <si>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</si>
  <si>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</si>
  <si>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</si>
  <si>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</si>
  <si>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</si>
  <si>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</si>
  <si>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</si>
  <si>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</si>
  <si>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</si>
  <si>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</si>
  <si>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</si>
  <si>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</si>
  <si>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</si>
  <si>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</si>
  <si>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</si>
  <si>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</si>
  <si>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</si>
  <si>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</si>
  <si>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</si>
  <si>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</si>
  <si>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</si>
  <si>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</si>
  <si>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</si>
  <si>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</si>
  <si>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</si>
  <si>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</si>
  <si>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</si>
  <si>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</si>
  <si>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</si>
  <si>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</si>
  <si>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</si>
  <si>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</si>
  <si>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</si>
  <si>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</si>
  <si>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</si>
  <si>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</si>
  <si>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</si>
  <si>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</si>
  <si>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</si>
  <si>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</si>
  <si>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</si>
  <si>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</si>
  <si>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</si>
  <si>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</si>
  <si>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</si>
  <si>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</si>
  <si>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</si>
  <si>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</si>
  <si>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</si>
  <si>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</si>
  <si>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</si>
  <si>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</si>
  <si>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</si>
  <si>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</si>
  <si>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</si>
  <si>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</si>
  <si>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</si>
  <si>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</si>
  <si>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</si>
  <si>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</si>
  <si>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</si>
  <si>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</si>
  <si>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</si>
  <si>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</si>
  <si>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</si>
  <si>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</si>
  <si>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</si>
  <si>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</si>
  <si>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</si>
  <si>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</si>
  <si>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</si>
  <si>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</si>
  <si>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</si>
  <si>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</si>
  <si>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</si>
  <si>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</si>
  <si>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</si>
  <si>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</si>
  <si>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</si>
  <si>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</si>
  <si>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</si>
  <si>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</si>
  <si>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</si>
  <si>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</si>
  <si>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</si>
  <si>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</si>
  <si>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</si>
  <si>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</si>
  <si>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</si>
  <si>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</si>
  <si>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</si>
  <si>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</si>
  <si>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</si>
  <si>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</si>
  <si>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</si>
  <si>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</si>
  <si>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</si>
  <si>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</si>
  <si>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</si>
  <si>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</si>
  <si>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</si>
  <si>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</si>
  <si>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</si>
  <si>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</si>
  <si>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</si>
  <si>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</si>
  <si>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</si>
  <si>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</si>
  <si>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</si>
  <si>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</si>
  <si>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</si>
  <si>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</si>
  <si>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</si>
  <si>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</si>
  <si>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</si>
  <si>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</si>
  <si>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</si>
  <si>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</si>
  <si>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</si>
  <si>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</si>
  <si>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</si>
  <si>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</si>
  <si>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</si>
  <si>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</si>
  <si>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</si>
  <si>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</si>
  <si>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</si>
  <si>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</si>
  <si>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</si>
  <si>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</si>
  <si>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</si>
  <si>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</si>
  <si>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</si>
  <si>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</si>
  <si>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</si>
  <si>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</si>
  <si>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</si>
  <si>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</si>
  <si>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</si>
  <si>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</si>
  <si>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</si>
  <si>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</si>
  <si>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</si>
  <si>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</si>
  <si>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</si>
  <si>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</si>
  <si>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</si>
  <si>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</si>
  <si>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</si>
  <si>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</si>
  <si>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</si>
  <si>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</si>
  <si>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</si>
  <si>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</si>
  <si>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</si>
  <si>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</si>
  <si>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</si>
  <si>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</si>
  <si>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</si>
  <si>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</si>
  <si>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</si>
  <si>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</si>
  <si>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</si>
  <si>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</si>
  <si>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</si>
  <si>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</si>
  <si>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</si>
  <si>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</si>
  <si>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</si>
  <si>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</si>
  <si>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</si>
  <si>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</si>
  <si>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</si>
  <si>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</si>
  <si>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</si>
  <si>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</si>
  <si>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</si>
  <si>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</si>
  <si>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</si>
  <si>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</si>
  <si>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</si>
  <si>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</si>
  <si>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</si>
  <si>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</si>
  <si>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</si>
  <si>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</si>
  <si>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</si>
  <si>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</si>
  <si>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</si>
  <si>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</si>
  <si>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</si>
  <si>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</si>
  <si>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</si>
  <si>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</si>
  <si>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</si>
  <si>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</si>
  <si>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</si>
  <si>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</si>
  <si>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</si>
  <si>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</si>
  <si>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</si>
  <si>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</si>
  <si>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</si>
  <si>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</si>
  <si>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</si>
  <si>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</si>
  <si>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</si>
  <si>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</si>
  <si>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</si>
  <si>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</si>
  <si>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</si>
  <si>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</si>
  <si>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</si>
  <si>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</si>
  <si>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</si>
  <si>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</si>
  <si>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</si>
  <si>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</si>
  <si>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</si>
  <si>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</si>
  <si>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</si>
  <si>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</si>
  <si>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</si>
  <si>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</si>
  <si>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</si>
  <si>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</si>
  <si>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</si>
  <si>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</si>
  <si>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</si>
  <si>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</si>
  <si>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</si>
  <si>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</si>
  <si>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</si>
  <si>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</si>
  <si>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</si>
  <si>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</si>
  <si>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</si>
  <si>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</si>
  <si>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</si>
  <si>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</si>
  <si>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</si>
  <si>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</si>
  <si>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</si>
  <si>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</si>
  <si>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</si>
  <si>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</si>
  <si>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</si>
  <si>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</si>
  <si>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</si>
  <si>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</si>
  <si>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</si>
  <si>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</si>
  <si>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</si>
  <si>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</si>
  <si>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</si>
  <si>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</si>
  <si>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</si>
  <si>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</si>
  <si>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</si>
  <si>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</si>
  <si>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</si>
  <si>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</si>
  <si>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</si>
  <si>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</si>
  <si>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</si>
  <si>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</si>
  <si>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</si>
  <si>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</si>
  <si>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</si>
  <si>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</si>
  <si>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</si>
  <si>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</si>
  <si>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</si>
  <si>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</si>
  <si>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</si>
  <si>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</si>
  <si>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</si>
  <si>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</si>
  <si>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</si>
  <si>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</si>
  <si>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</si>
  <si>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</si>
  <si>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</si>
  <si>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</si>
  <si>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</si>
  <si>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</si>
  <si>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</si>
  <si>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</si>
  <si>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</si>
  <si>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</si>
  <si>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</si>
  <si>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</si>
  <si>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</si>
  <si>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</si>
  <si>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</si>
  <si>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</si>
  <si>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</si>
  <si>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</si>
  <si>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</si>
  <si>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</si>
  <si>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</si>
  <si>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</si>
  <si>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</si>
  <si>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</si>
  <si>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</si>
  <si>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</si>
  <si>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</si>
  <si>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</si>
  <si>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</si>
  <si>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</si>
  <si>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</si>
  <si>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</si>
  <si>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</si>
  <si>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</si>
  <si>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</si>
  <si>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</si>
  <si>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</si>
  <si>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</si>
  <si>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</si>
  <si>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</si>
  <si>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</si>
  <si>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</si>
  <si>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</si>
  <si>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</si>
  <si>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</si>
  <si>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</si>
  <si>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</si>
  <si>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</si>
  <si>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</si>
  <si>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</si>
  <si>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</si>
  <si>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</si>
  <si>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</si>
  <si>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</si>
  <si>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</si>
  <si>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</si>
  <si>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</si>
  <si>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</si>
  <si>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</si>
  <si>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</si>
  <si>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</si>
  <si>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</si>
  <si>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</si>
  <si>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</si>
  <si>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</si>
  <si>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</si>
  <si>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</si>
  <si>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</si>
  <si>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</si>
  <si>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</si>
  <si>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</si>
  <si>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</si>
  <si>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</si>
  <si>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</si>
  <si>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</si>
  <si>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</si>
  <si>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</si>
  <si>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</si>
  <si>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</si>
  <si>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</si>
  <si>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</si>
  <si>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</si>
  <si>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</si>
  <si>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</si>
  <si>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</si>
  <si>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</si>
  <si>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</si>
  <si>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</si>
  <si>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</si>
  <si>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</si>
  <si>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</si>
  <si>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</si>
  <si>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</si>
  <si>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</si>
  <si>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</si>
  <si>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</si>
  <si>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</si>
  <si>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</si>
  <si>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</si>
  <si>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</si>
  <si>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</si>
  <si>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</si>
  <si>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</si>
  <si>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</si>
  <si>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</si>
  <si>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</si>
  <si>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</si>
  <si>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</si>
  <si>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</si>
  <si>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</si>
  <si>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</si>
  <si>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</si>
  <si>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</si>
  <si>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</si>
  <si>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</si>
  <si>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</si>
  <si>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</si>
  <si>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</si>
  <si>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</si>
  <si>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</si>
  <si>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</si>
  <si>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</si>
  <si>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</si>
  <si>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</si>
  <si>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</si>
  <si>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</si>
  <si>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</si>
  <si>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</si>
  <si>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</si>
  <si>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</si>
  <si>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</si>
  <si>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</si>
  <si>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</si>
  <si>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</si>
  <si>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</si>
  <si>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</si>
  <si>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</si>
  <si>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</si>
  <si>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</si>
  <si>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</si>
  <si>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</si>
  <si>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</si>
  <si>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</si>
  <si>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</si>
  <si>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</si>
  <si>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</si>
  <si>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</si>
  <si>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</si>
  <si>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</si>
  <si>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</si>
  <si>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</si>
  <si>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</si>
  <si>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</si>
  <si>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</si>
  <si>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</si>
  <si>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</si>
  <si>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</si>
  <si>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</si>
  <si>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</si>
  <si>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</si>
  <si>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</si>
  <si>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</si>
  <si>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</si>
  <si>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</si>
  <si>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</si>
  <si>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</si>
  <si>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</si>
  <si>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</si>
  <si>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</si>
  <si>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</si>
  <si>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</si>
  <si>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</si>
  <si>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</si>
  <si>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</si>
  <si>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</si>
  <si>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</si>
  <si>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</si>
  <si>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</si>
  <si>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</si>
  <si>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</si>
  <si>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</si>
  <si>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</si>
  <si>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</si>
  <si>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</si>
  <si>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</si>
  <si>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</si>
  <si>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</si>
  <si>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</si>
  <si>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</si>
  <si>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</si>
  <si>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</si>
  <si>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</si>
  <si>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</si>
  <si>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</si>
  <si>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</si>
  <si>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</si>
  <si>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</si>
  <si>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</si>
  <si>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</si>
  <si>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</si>
  <si>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</si>
  <si>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</si>
  <si>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</si>
  <si>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</si>
  <si>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</si>
  <si>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</si>
  <si>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</si>
  <si>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</si>
  <si>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</si>
  <si>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</si>
  <si>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</si>
  <si>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</si>
  <si>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</si>
  <si>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</si>
  <si>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</si>
  <si>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</si>
  <si>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</si>
  <si>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</si>
  <si>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</si>
  <si>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</si>
  <si>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</si>
  <si>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</si>
  <si>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</si>
  <si>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</si>
  <si>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</si>
  <si>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</si>
  <si>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</si>
  <si>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</si>
  <si>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</si>
  <si>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</si>
  <si>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</si>
  <si>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</si>
  <si>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</si>
  <si>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</si>
  <si>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</si>
  <si>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</si>
  <si>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</si>
  <si>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</si>
  <si>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</si>
  <si>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</si>
  <si>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</si>
  <si>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</si>
  <si>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</si>
  <si>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</si>
  <si>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</si>
  <si>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</si>
  <si>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</si>
  <si>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</si>
  <si>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</si>
  <si>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</si>
  <si>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</si>
  <si>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</si>
  <si>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</si>
  <si>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</si>
  <si>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</si>
  <si>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</si>
  <si>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</si>
  <si>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</si>
  <si>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</si>
  <si>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</si>
  <si>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</si>
  <si>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</si>
  <si>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</si>
  <si>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</si>
  <si>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</si>
  <si>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</si>
  <si>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</si>
  <si>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</si>
  <si>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</si>
  <si>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</si>
  <si>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</si>
  <si>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</si>
  <si>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</si>
  <si>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</si>
  <si>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</si>
  <si>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</si>
  <si>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</si>
  <si>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</si>
  <si>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</si>
  <si>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</si>
  <si>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</si>
  <si>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</si>
  <si>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</si>
  <si>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</si>
  <si>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</si>
  <si>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</si>
  <si>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</si>
  <si>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</si>
  <si>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</si>
  <si>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</si>
  <si>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</si>
  <si>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</si>
  <si>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</si>
  <si>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</si>
  <si>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</si>
  <si>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</si>
  <si>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</si>
  <si>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</si>
  <si>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</si>
  <si>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</si>
  <si>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</si>
  <si>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</si>
  <si>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</si>
  <si>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</si>
  <si>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</si>
  <si>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</si>
  <si>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</si>
  <si>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</si>
  <si>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</si>
  <si>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</si>
  <si>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</si>
  <si>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</si>
  <si>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</si>
  <si>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</si>
  <si>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</si>
  <si>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</si>
  <si>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</si>
  <si>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</si>
  <si>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</si>
  <si>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</si>
  <si>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</si>
  <si>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</si>
  <si>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</si>
  <si>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</si>
  <si>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</si>
  <si>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</si>
  <si>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</si>
  <si>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</si>
  <si>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</si>
  <si>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</si>
  <si>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</si>
  <si>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</si>
  <si>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</si>
  <si>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</si>
  <si>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</si>
  <si>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</si>
  <si>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</si>
  <si>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</si>
  <si>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</si>
  <si>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</si>
  <si>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</si>
  <si>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</si>
  <si>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</si>
  <si>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</si>
  <si>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</si>
  <si>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</si>
  <si>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</si>
  <si>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</si>
  <si>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</si>
  <si>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</si>
  <si>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</si>
  <si>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</si>
  <si>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</si>
  <si>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</si>
  <si>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</si>
  <si>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</si>
  <si>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</si>
  <si>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</si>
  <si>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</si>
  <si>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</si>
  <si>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</si>
  <si>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</si>
  <si>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</si>
  <si>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</si>
  <si>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</si>
  <si>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</si>
  <si>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</si>
  <si>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</si>
  <si>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</si>
  <si>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</si>
  <si>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</si>
  <si>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</si>
  <si>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</si>
  <si>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</si>
  <si>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</si>
  <si>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</si>
  <si>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</si>
  <si>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</si>
  <si>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</si>
  <si>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</si>
  <si>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</si>
  <si>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</si>
  <si>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</si>
  <si>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</si>
  <si>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</si>
  <si>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</si>
  <si>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</si>
  <si>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</si>
  <si>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</si>
  <si>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</si>
  <si>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</si>
  <si>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</si>
  <si>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</si>
  <si>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</si>
  <si>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</si>
  <si>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</si>
  <si>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</si>
  <si>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</si>
  <si>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</si>
  <si>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</si>
  <si>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</si>
  <si>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</si>
  <si>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</si>
  <si>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</si>
  <si>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</si>
  <si>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</si>
  <si>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</si>
  <si>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</si>
  <si>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</si>
  <si>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</si>
  <si>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</si>
  <si>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</si>
  <si>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</si>
  <si>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</si>
  <si>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</si>
  <si>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</si>
  <si>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</si>
  <si>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</si>
  <si>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</si>
  <si>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</si>
  <si>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</si>
  <si>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</si>
  <si>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</si>
  <si>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</si>
  <si>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</si>
  <si>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</si>
  <si>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</si>
  <si>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</si>
  <si>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</si>
  <si>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</si>
  <si>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</si>
  <si>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</si>
  <si>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</si>
  <si>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</si>
  <si>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</si>
  <si>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</si>
  <si>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</si>
  <si>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</si>
  <si>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</si>
  <si>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</si>
  <si>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</si>
  <si>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</si>
  <si>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</si>
  <si>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</si>
  <si>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</si>
  <si>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</si>
  <si>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</si>
  <si>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</si>
  <si>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</si>
  <si>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</si>
  <si>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</si>
  <si>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</si>
  <si>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</si>
  <si>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</si>
  <si>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</si>
  <si>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</si>
  <si>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</si>
  <si>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</si>
  <si>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</si>
  <si>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</si>
  <si>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</si>
  <si>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</si>
  <si>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</si>
  <si>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</si>
  <si>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</si>
  <si>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</si>
  <si>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</si>
  <si>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</si>
  <si>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</si>
  <si>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</si>
  <si>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</si>
  <si>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</si>
  <si>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</si>
  <si>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</si>
  <si>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</si>
  <si>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</si>
  <si>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</si>
  <si>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</si>
  <si>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</si>
  <si>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</si>
  <si>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</si>
  <si>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</si>
  <si>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</si>
  <si>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</si>
  <si>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</si>
  <si>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</si>
  <si>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</si>
  <si>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</si>
  <si>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</si>
  <si>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</si>
  <si>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</si>
  <si>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</si>
  <si>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</si>
  <si>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</si>
  <si>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</si>
  <si>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</si>
  <si>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</si>
  <si>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</si>
  <si>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</si>
  <si>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</si>
  <si>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</si>
  <si>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</si>
  <si>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</si>
  <si>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</si>
  <si>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</si>
  <si>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</si>
  <si>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</si>
  <si>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</si>
  <si>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</si>
  <si>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</si>
  <si>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</si>
  <si>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</si>
  <si>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</si>
  <si>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</si>
  <si>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</si>
  <si>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</si>
  <si>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</si>
  <si>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</si>
  <si>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</si>
  <si>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</si>
  <si>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</si>
  <si>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</si>
  <si>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</si>
  <si>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</si>
  <si>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</si>
  <si>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</si>
  <si>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</si>
  <si>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</si>
  <si>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</si>
  <si>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</si>
  <si>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</si>
  <si>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</si>
  <si>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</si>
  <si>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</si>
  <si>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</si>
  <si>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</si>
  <si>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</si>
  <si>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</si>
  <si>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</si>
  <si>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</si>
  <si>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</si>
  <si>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</si>
  <si>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</si>
  <si>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</si>
  <si>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</si>
  <si>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</si>
  <si>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</si>
  <si>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</si>
  <si>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</si>
  <si>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</si>
  <si>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</si>
  <si>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</si>
  <si>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</si>
  <si>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</si>
  <si>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</si>
  <si>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</si>
  <si>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</si>
  <si>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</si>
  <si>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</si>
  <si>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</si>
  <si>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</si>
  <si>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</si>
  <si>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</si>
  <si>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</si>
  <si>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</si>
  <si>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</si>
  <si>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</si>
  <si>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</si>
  <si>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</si>
  <si>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</si>
  <si>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</si>
  <si>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</si>
  <si>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</si>
  <si>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</si>
  <si>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</si>
  <si>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</si>
  <si>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</si>
  <si>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</si>
  <si>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</si>
  <si>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</si>
  <si>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</si>
  <si>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</si>
  <si>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</si>
  <si>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</si>
  <si>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</si>
  <si>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</si>
  <si>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</si>
  <si>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</si>
  <si>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</si>
  <si>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</si>
  <si>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</si>
  <si>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</si>
  <si>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</si>
  <si>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</si>
  <si>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</si>
  <si>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</si>
  <si>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</si>
  <si>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</si>
  <si>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</si>
  <si>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</si>
  <si>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</si>
  <si>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</si>
  <si>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</si>
  <si>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</si>
  <si>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</si>
  <si>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</si>
  <si>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</si>
  <si>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</si>
  <si>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</si>
  <si>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</si>
  <si>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</si>
  <si>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</si>
  <si>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</si>
  <si>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</si>
  <si>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</si>
  <si>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</si>
  <si>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</si>
  <si>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</si>
  <si>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</si>
  <si>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</si>
  <si>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</si>
  <si>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</si>
  <si>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</si>
  <si>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</si>
  <si>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</si>
  <si>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</si>
  <si>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</si>
  <si>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</si>
  <si>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</si>
  <si>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</si>
  <si>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</si>
  <si>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</si>
  <si>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</si>
  <si>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</si>
  <si>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</si>
  <si>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</si>
  <si>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</si>
  <si>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</si>
  <si>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</si>
  <si>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</si>
  <si>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</si>
  <si>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</si>
  <si>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</si>
  <si>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</si>
  <si>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</si>
  <si>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</si>
  <si>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</si>
  <si>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</si>
  <si>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</si>
  <si>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</si>
  <si>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</si>
  <si>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</si>
  <si>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</si>
  <si>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</si>
  <si>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</si>
  <si>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</si>
  <si>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</si>
  <si>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</si>
  <si>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</si>
  <si>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</si>
  <si>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</si>
  <si>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</si>
  <si>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</si>
  <si>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</si>
  <si>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</si>
  <si>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</si>
  <si>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</si>
  <si>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</si>
  <si>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</si>
  <si>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</si>
  <si>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</si>
  <si>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</si>
  <si>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</si>
  <si>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</si>
  <si>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</si>
  <si>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</si>
  <si>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</si>
  <si>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</si>
  <si>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</si>
  <si>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</si>
  <si>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</si>
  <si>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</si>
  <si>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</si>
  <si>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</si>
  <si>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</si>
  <si>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</si>
  <si>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</si>
  <si>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</si>
  <si>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</si>
  <si>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</si>
  <si>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</si>
  <si>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</si>
  <si>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</si>
  <si>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</si>
  <si>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</si>
  <si>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</si>
  <si>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</si>
  <si>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</si>
  <si>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</si>
  <si>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</si>
  <si>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</si>
  <si>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</si>
  <si>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</si>
  <si>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</si>
  <si>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</si>
  <si>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</si>
  <si>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</si>
  <si>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</si>
  <si>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</si>
  <si>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</si>
  <si>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</si>
  <si>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</si>
  <si>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</si>
  <si>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</si>
  <si>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</si>
  <si>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</si>
  <si>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</si>
  <si>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</si>
  <si>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</si>
  <si>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</si>
  <si>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</si>
  <si>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</si>
  <si>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</si>
  <si>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</si>
  <si>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</si>
  <si>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</si>
  <si>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</si>
  <si>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</si>
  <si>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</si>
  <si>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</si>
  <si>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</si>
  <si>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</si>
  <si>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</si>
  <si>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</si>
  <si>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</si>
  <si>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</si>
  <si>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</si>
  <si>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</si>
  <si>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</si>
  <si>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</si>
  <si>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</si>
  <si>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</si>
  <si>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</si>
  <si>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</si>
  <si>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</si>
  <si>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</si>
  <si>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</si>
  <si>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</si>
  <si>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</si>
  <si>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</si>
  <si>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</si>
  <si>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</si>
  <si>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</si>
  <si>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</si>
  <si>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</si>
  <si>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</si>
  <si>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</si>
  <si>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</si>
  <si>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</si>
  <si>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</si>
  <si>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</si>
  <si>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</si>
  <si>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</si>
  <si>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</si>
  <si>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</si>
  <si>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</si>
  <si>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</si>
  <si>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</si>
  <si>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</si>
  <si>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</si>
  <si>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</si>
  <si>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</si>
  <si>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</si>
  <si>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</si>
  <si>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</si>
  <si>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</si>
  <si>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</si>
  <si>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</si>
  <si>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</si>
  <si>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</si>
  <si>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</si>
  <si>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</si>
  <si>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</si>
  <si>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</si>
  <si>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</si>
  <si>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</si>
  <si>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</si>
  <si>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</si>
  <si>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</si>
  <si>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</si>
  <si>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</si>
  <si>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</si>
  <si>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</si>
  <si>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</si>
  <si>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</si>
  <si>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</si>
  <si>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</si>
  <si>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</si>
  <si>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</si>
  <si>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</si>
  <si>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</si>
  <si>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</si>
  <si>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</si>
  <si>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</si>
  <si>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</si>
  <si>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</si>
  <si>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</si>
  <si>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</si>
  <si>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</si>
  <si>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</si>
  <si>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</si>
  <si>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</si>
  <si>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</si>
  <si>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</si>
  <si>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</si>
  <si>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</si>
  <si>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</si>
  <si>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</si>
  <si>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</si>
  <si>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</si>
  <si>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</si>
  <si>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</si>
  <si>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</si>
  <si>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</si>
  <si>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</si>
  <si>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</si>
  <si>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</si>
  <si>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</si>
  <si>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</si>
  <si>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</si>
  <si>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</si>
  <si>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</si>
  <si>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</si>
  <si>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</si>
  <si>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</si>
  <si>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</si>
  <si>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</si>
  <si>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</si>
  <si>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</si>
  <si>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</si>
  <si>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</si>
  <si>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</si>
  <si>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</si>
  <si>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</si>
  <si>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</si>
  <si>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</si>
  <si>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</si>
  <si>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</si>
  <si>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</si>
  <si>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</si>
  <si>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</si>
  <si>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</si>
  <si>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</si>
  <si>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</si>
  <si>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</si>
  <si>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</si>
  <si>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</si>
  <si>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</si>
  <si>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</si>
  <si>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</si>
  <si>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</si>
  <si>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</si>
  <si>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</si>
  <si>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</si>
  <si>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</si>
  <si>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</si>
  <si>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</si>
  <si>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</si>
  <si>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</si>
  <si>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</si>
  <si>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</si>
  <si>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</si>
  <si>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</si>
  <si>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</si>
  <si>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</si>
  <si>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</si>
  <si>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</si>
  <si>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</si>
  <si>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</si>
  <si>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</si>
  <si>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</si>
  <si>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</si>
  <si>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</si>
  <si>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</si>
  <si>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</si>
  <si>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</si>
  <si>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</si>
  <si>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</si>
  <si>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</si>
  <si>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</si>
  <si>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</si>
  <si>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</si>
  <si>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</si>
  <si>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</si>
  <si>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</si>
  <si>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</si>
  <si>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</si>
  <si>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</si>
  <si>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</si>
  <si>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</si>
  <si>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</si>
  <si>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</si>
  <si>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</si>
  <si>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</si>
  <si>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</si>
  <si>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</si>
  <si>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</si>
  <si>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</si>
  <si>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</si>
  <si>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</si>
  <si>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</si>
  <si>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</si>
  <si>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</si>
  <si>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</si>
  <si>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</si>
  <si>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</si>
  <si>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</si>
  <si>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</si>
  <si>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</si>
  <si>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</si>
  <si>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</si>
  <si>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</si>
  <si>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</si>
  <si>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</si>
  <si>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</si>
  <si>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</si>
  <si>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</si>
  <si>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</si>
  <si>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</si>
  <si>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</si>
  <si>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</si>
  <si>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</si>
  <si>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</si>
  <si>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</si>
  <si>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</si>
  <si>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</si>
  <si>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</si>
  <si>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</si>
  <si>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</si>
  <si>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</si>
  <si>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</si>
  <si>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</si>
  <si>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</si>
  <si>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</si>
  <si>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</si>
  <si>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</si>
  <si>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</si>
  <si>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</si>
  <si>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</si>
  <si>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</si>
  <si>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</si>
  <si>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</si>
  <si>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</si>
  <si>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</si>
  <si>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</si>
  <si>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</si>
  <si>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</si>
  <si>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</si>
  <si>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</si>
  <si>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</si>
  <si>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</si>
  <si>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</si>
  <si>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</si>
  <si>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</si>
  <si>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</si>
  <si>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</si>
  <si>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</si>
  <si>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</si>
  <si>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</si>
  <si>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</si>
  <si>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</si>
  <si>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</si>
  <si>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</si>
  <si>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</si>
  <si>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</si>
  <si>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</si>
  <si>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</si>
  <si>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</si>
  <si>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</si>
  <si>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</si>
  <si>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</si>
  <si>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</si>
  <si>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</si>
  <si>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</si>
  <si>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</si>
  <si>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</si>
  <si>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</si>
  <si>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</si>
  <si>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</si>
  <si>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</si>
  <si>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</si>
  <si>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</si>
  <si>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</si>
  <si>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</si>
  <si>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</si>
  <si>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</si>
  <si>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</si>
  <si>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</si>
  <si>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</si>
  <si>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</si>
  <si>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</si>
  <si>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</si>
  <si>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</si>
  <si>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</si>
  <si>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</si>
  <si>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</si>
  <si>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</si>
  <si>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</si>
  <si>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</si>
  <si>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</si>
  <si>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</si>
  <si>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</si>
  <si>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</si>
  <si>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</si>
  <si>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</si>
  <si>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</si>
  <si>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</si>
  <si>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</si>
  <si>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</si>
  <si>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</si>
  <si>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</si>
  <si>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</si>
  <si>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</si>
  <si>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</si>
  <si>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</si>
  <si>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</si>
  <si>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</si>
  <si>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</si>
  <si>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</si>
  <si>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</si>
  <si>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</si>
  <si>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</si>
  <si>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</si>
  <si>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</si>
  <si>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</si>
  <si>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</si>
  <si>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</si>
  <si>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</si>
  <si>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</si>
  <si>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</si>
  <si>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</si>
  <si>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</si>
  <si>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</si>
  <si>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</si>
  <si>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</si>
  <si>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</si>
  <si>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</si>
  <si>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</si>
  <si>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</si>
  <si>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</si>
  <si>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</si>
  <si>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</si>
  <si>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</si>
  <si>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</si>
  <si>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</si>
  <si>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</si>
  <si>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</si>
  <si>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</si>
  <si>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</si>
  <si>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</si>
  <si>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</si>
  <si>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</si>
  <si>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</si>
  <si>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</si>
  <si>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</si>
  <si>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</si>
  <si>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</si>
  <si>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</si>
  <si>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</si>
  <si>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</si>
  <si>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</si>
  <si>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</si>
  <si>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</si>
  <si>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</si>
  <si>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</si>
  <si>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</si>
  <si>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</si>
  <si>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</si>
  <si>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</si>
  <si>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</si>
  <si>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</si>
  <si>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</si>
  <si>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</si>
  <si>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</si>
  <si>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</si>
  <si>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</si>
  <si>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</si>
  <si>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</si>
  <si>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</si>
  <si>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</si>
  <si>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</si>
  <si>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</si>
  <si>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</si>
  <si>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</si>
  <si>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</si>
  <si>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</si>
  <si>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</si>
  <si>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</si>
  <si>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</si>
  <si>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</si>
  <si>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</si>
  <si>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</si>
  <si>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</si>
  <si>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</si>
  <si>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</si>
  <si>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</si>
  <si>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</si>
  <si>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</si>
  <si>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</si>
  <si>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</si>
  <si>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</si>
  <si>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</si>
  <si>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</si>
  <si>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</si>
  <si>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</si>
  <si>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</si>
  <si>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</si>
  <si>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</si>
  <si>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</si>
  <si>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</si>
  <si>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</si>
  <si>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</si>
  <si>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</si>
  <si>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</si>
  <si>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</si>
  <si>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</si>
  <si>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</si>
  <si>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</si>
  <si>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</si>
  <si>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</si>
  <si>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</si>
  <si>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</si>
  <si>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</si>
  <si>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</si>
  <si>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</si>
  <si>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</si>
  <si>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</si>
  <si>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</si>
  <si>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</si>
  <si>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</si>
  <si>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</si>
  <si>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</si>
  <si>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</si>
  <si>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</si>
  <si>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</si>
  <si>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</si>
  <si>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</si>
  <si>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</si>
  <si>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</si>
  <si>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</si>
  <si>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</si>
  <si>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</si>
  <si>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</si>
  <si>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</si>
  <si>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</si>
  <si>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</si>
  <si>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</si>
  <si>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</si>
  <si>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</si>
  <si>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</si>
  <si>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</si>
  <si>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</si>
  <si>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</si>
  <si>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</si>
  <si>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</si>
  <si>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</si>
  <si>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</si>
  <si>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</si>
  <si>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</si>
  <si>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</si>
  <si>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</si>
  <si>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</si>
  <si>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</si>
  <si>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</si>
  <si>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</si>
  <si>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</si>
  <si>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</si>
  <si>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</si>
  <si>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</si>
  <si>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</si>
  <si>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</si>
  <si>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</si>
  <si>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</si>
  <si>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</si>
  <si>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</si>
  <si>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</si>
  <si>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</si>
  <si>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</si>
  <si>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</si>
  <si>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</si>
  <si>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</si>
  <si>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</si>
  <si>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</si>
  <si>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</si>
  <si>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</si>
  <si>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</si>
  <si>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</si>
  <si>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</si>
  <si>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</si>
  <si>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</si>
  <si>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</si>
  <si>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</si>
  <si>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</si>
  <si>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</si>
  <si>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</si>
  <si>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</si>
  <si>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</si>
  <si>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</si>
  <si>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</si>
  <si>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</si>
  <si>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</si>
  <si>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</si>
  <si>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</si>
  <si>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</si>
  <si>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</si>
  <si>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</si>
  <si>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</si>
  <si>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</si>
  <si>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</si>
  <si>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</si>
  <si>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</si>
  <si>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</si>
  <si>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</si>
  <si>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</si>
  <si>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</si>
  <si>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</si>
  <si>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</si>
  <si>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</si>
  <si>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</si>
  <si>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</si>
  <si>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</si>
  <si>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</si>
  <si>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</si>
  <si>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</si>
  <si>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</si>
  <si>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</si>
  <si>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</si>
  <si>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</si>
  <si>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</si>
  <si>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</si>
  <si>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</si>
  <si>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</si>
  <si>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</si>
  <si>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</si>
  <si>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</si>
  <si>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</si>
  <si>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</si>
  <si>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</si>
  <si>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</si>
  <si>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</si>
  <si>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</si>
  <si>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</si>
  <si>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</si>
  <si>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</si>
  <si>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</si>
  <si>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</si>
  <si>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</si>
  <si>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</si>
  <si>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</si>
  <si>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</si>
  <si>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</si>
  <si>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</si>
  <si>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</si>
  <si>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</si>
  <si>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</si>
  <si>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</si>
  <si>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</si>
  <si>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</si>
  <si>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</si>
  <si>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</si>
  <si>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</si>
  <si>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</si>
  <si>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</si>
  <si>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</si>
  <si>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</si>
  <si>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</si>
  <si>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</si>
  <si>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</si>
  <si>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</si>
  <si>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</si>
  <si>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</si>
  <si>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</si>
  <si>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</si>
  <si>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</si>
  <si>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</si>
  <si>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</si>
  <si>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</si>
  <si>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</si>
  <si>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</si>
  <si>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</si>
  <si>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</si>
  <si>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</si>
  <si>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</si>
  <si>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</si>
  <si>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</si>
  <si>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</si>
  <si>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</si>
  <si>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</si>
  <si>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</si>
  <si>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</si>
  <si>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</si>
  <si>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</si>
  <si>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</si>
  <si>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</si>
  <si>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</si>
  <si>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</si>
  <si>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</si>
  <si>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</si>
  <si>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</si>
  <si>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</si>
  <si>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</si>
  <si>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</si>
  <si>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</si>
  <si>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</si>
  <si>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</si>
  <si>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</si>
  <si>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</si>
  <si>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</si>
  <si>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</si>
  <si>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</si>
  <si>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</si>
  <si>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</si>
  <si>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</si>
  <si>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</si>
  <si>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</si>
  <si>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</si>
  <si>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</si>
  <si>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</si>
  <si>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</si>
  <si>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</si>
  <si>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</si>
  <si>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</si>
  <si>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</si>
  <si>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</si>
  <si>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</si>
  <si>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</si>
  <si>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</si>
  <si>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</si>
  <si>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</si>
  <si>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</si>
  <si>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</si>
  <si>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</si>
  <si>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</si>
  <si>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</si>
  <si>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</si>
  <si>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</si>
  <si>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</si>
  <si>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</si>
  <si>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</si>
  <si>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</si>
  <si>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</si>
  <si>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</si>
  <si>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</si>
  <si>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</si>
  <si>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</si>
  <si>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</si>
  <si>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</si>
  <si>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</si>
  <si>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</si>
  <si>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</si>
  <si>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</si>
  <si>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</si>
  <si>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</si>
  <si>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</si>
  <si>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</si>
  <si>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</si>
  <si>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</si>
  <si>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</si>
  <si>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</si>
  <si>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</si>
  <si>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</si>
  <si>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</si>
  <si>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</si>
  <si>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</si>
  <si>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</si>
  <si>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</si>
  <si>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</si>
  <si>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</si>
  <si>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</si>
  <si>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</si>
  <si>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</si>
  <si>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</si>
  <si>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</si>
  <si>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</si>
  <si>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</si>
  <si>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</si>
  <si>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</si>
  <si>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</si>
  <si>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</si>
  <si>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</si>
  <si>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</si>
  <si>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</si>
  <si>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</si>
  <si>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</si>
  <si>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</si>
  <si>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</si>
  <si>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</si>
  <si>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</si>
  <si>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</si>
  <si>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</si>
  <si>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</si>
  <si>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</si>
  <si>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</si>
  <si>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</si>
  <si>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</si>
  <si>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</si>
  <si>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</si>
  <si>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</si>
  <si>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</si>
  <si>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</si>
  <si>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</si>
  <si>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</si>
  <si>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</si>
  <si>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</si>
  <si>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</si>
  <si>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</si>
  <si>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</si>
  <si>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</si>
  <si>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</si>
  <si>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</si>
  <si>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</si>
  <si>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</si>
  <si>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</si>
  <si>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</si>
  <si>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</si>
  <si>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</si>
  <si>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</si>
  <si>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</si>
  <si>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</si>
  <si>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</si>
  <si>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</si>
  <si>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</si>
  <si>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</si>
  <si>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</si>
  <si>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</si>
  <si>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</si>
  <si>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</si>
  <si>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</si>
  <si>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</si>
  <si>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</si>
  <si>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</si>
  <si>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</si>
  <si>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</si>
  <si>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</si>
  <si>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</si>
  <si>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</si>
  <si>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</si>
  <si>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</si>
  <si>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</si>
  <si>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</si>
  <si>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</si>
  <si>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</si>
  <si>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</si>
  <si>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</si>
  <si>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</si>
  <si>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</si>
  <si>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</si>
  <si>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</si>
  <si>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</si>
  <si>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</si>
  <si>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</si>
  <si>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</si>
  <si>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</si>
  <si>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</si>
  <si>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</si>
  <si>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</si>
  <si>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</si>
  <si>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</si>
  <si>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</si>
  <si>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</si>
  <si>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</si>
  <si>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</si>
  <si>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</si>
  <si>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</si>
  <si>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</si>
  <si>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</si>
  <si>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</si>
  <si>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</si>
  <si>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</si>
  <si>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</si>
  <si>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</si>
  <si>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</si>
  <si>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</si>
  <si>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</si>
  <si>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</si>
  <si>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</si>
  <si>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</si>
  <si>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</si>
  <si>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</si>
  <si>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</si>
  <si>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</si>
  <si>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</si>
  <si>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</si>
  <si>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</si>
  <si>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</si>
  <si>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</si>
  <si>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</si>
  <si>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</si>
  <si>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</si>
  <si>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</si>
  <si>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</si>
  <si>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</si>
  <si>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</si>
  <si>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</si>
  <si>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</si>
  <si>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</si>
  <si>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</si>
  <si>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</si>
  <si>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</si>
  <si>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</si>
  <si>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</si>
  <si>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</si>
  <si>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</si>
  <si>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</si>
  <si>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</si>
  <si>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</si>
  <si>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</si>
  <si>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</si>
  <si>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</si>
  <si>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</si>
  <si>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</si>
  <si>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</si>
  <si>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</si>
  <si>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</si>
  <si>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</si>
  <si>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</si>
  <si>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</si>
  <si>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</si>
  <si>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</si>
  <si>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</si>
  <si>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</si>
  <si>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</si>
  <si>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</si>
  <si>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</si>
  <si>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</si>
  <si>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</si>
  <si>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</si>
  <si>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</si>
  <si>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</si>
  <si>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</si>
  <si>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</si>
  <si>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</si>
  <si>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</si>
  <si>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</si>
  <si>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</si>
  <si>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</si>
  <si>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</si>
  <si>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</si>
  <si>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</si>
  <si>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</si>
  <si>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</si>
  <si>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</si>
  <si>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</si>
  <si>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</si>
  <si>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</si>
  <si>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</si>
  <si>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</si>
  <si>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</si>
  <si>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</si>
  <si>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</si>
  <si>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</si>
  <si>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</si>
  <si>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</si>
  <si>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</si>
  <si>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</si>
  <si>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</si>
  <si>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</si>
  <si>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</si>
  <si>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</si>
  <si>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</si>
  <si>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</si>
  <si>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</si>
  <si>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</si>
  <si>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</si>
  <si>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</si>
  <si>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</si>
  <si>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</si>
  <si>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</si>
  <si>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</si>
  <si>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</si>
  <si>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</si>
  <si>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</si>
  <si>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</si>
  <si>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</si>
  <si>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</si>
  <si>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</si>
  <si>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</si>
  <si>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</si>
  <si>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</si>
  <si>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</si>
  <si>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</si>
  <si>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</si>
  <si>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</si>
  <si>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</si>
  <si>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</si>
  <si>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</si>
  <si>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</si>
  <si>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</si>
  <si>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</si>
  <si>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</si>
  <si>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</si>
  <si>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</si>
  <si>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</si>
  <si>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</si>
  <si>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</si>
  <si>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</si>
  <si>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</si>
  <si>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</si>
  <si>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</si>
  <si>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</si>
  <si>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</si>
  <si>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</si>
  <si>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</si>
  <si>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</si>
  <si>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</si>
  <si>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</si>
  <si>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</si>
  <si>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</si>
  <si>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</si>
  <si>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</si>
  <si>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</si>
  <si>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</si>
  <si>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</si>
  <si>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</si>
  <si>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</si>
  <si>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</si>
  <si>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</si>
  <si>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</si>
  <si>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</si>
  <si>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</si>
  <si>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</si>
  <si>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</si>
  <si>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</si>
  <si>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</si>
  <si>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</si>
  <si>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</si>
  <si>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</si>
  <si>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</si>
  <si>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</si>
  <si>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</si>
  <si>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</si>
  <si>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</si>
  <si>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</si>
  <si>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</si>
  <si>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</si>
  <si>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</si>
  <si>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</si>
  <si>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</si>
  <si>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</si>
  <si>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</si>
  <si>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</si>
  <si>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</si>
  <si>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</si>
  <si>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</si>
  <si>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</si>
  <si>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</si>
  <si>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</si>
  <si>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</si>
  <si>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</si>
  <si>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</si>
  <si>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</si>
  <si>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</si>
  <si>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</si>
  <si>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</si>
  <si>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</si>
  <si>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</si>
  <si>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</si>
  <si>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</si>
  <si>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</si>
  <si>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</si>
  <si>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</si>
  <si>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</si>
  <si>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</si>
  <si>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</si>
  <si>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</si>
  <si>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</si>
  <si>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</si>
  <si>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</si>
  <si>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</si>
  <si>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</si>
  <si>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</si>
  <si>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</si>
  <si>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</si>
  <si>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</si>
  <si>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</si>
  <si>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</si>
  <si>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</si>
  <si>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</si>
  <si>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</si>
  <si>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</si>
  <si>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</si>
  <si>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</si>
  <si>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</si>
  <si>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</si>
  <si>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</si>
  <si>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</si>
  <si>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</si>
  <si>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</si>
  <si>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</si>
  <si>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</si>
  <si>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</si>
  <si>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</si>
  <si>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</si>
  <si>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</si>
  <si>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</si>
  <si>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</si>
  <si>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</si>
  <si>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</si>
  <si>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</si>
  <si>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</si>
  <si>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</si>
  <si>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</si>
  <si>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</si>
  <si>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</si>
  <si>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</si>
  <si>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</si>
  <si>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</si>
  <si>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</si>
  <si>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</si>
  <si>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</si>
  <si>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</si>
  <si>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</si>
  <si>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</si>
  <si>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</si>
  <si>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</si>
  <si>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</si>
  <si>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</si>
  <si>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</si>
  <si>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</si>
  <si>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</si>
  <si>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</si>
  <si>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</si>
  <si>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</si>
  <si>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</si>
  <si>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</si>
  <si>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</si>
  <si>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</si>
  <si>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</si>
  <si>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</si>
  <si>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</si>
  <si>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</si>
  <si>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</si>
  <si>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</si>
  <si>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</si>
  <si>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</si>
  <si>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</si>
  <si>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</si>
  <si>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</si>
  <si>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</si>
  <si>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</si>
  <si>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</si>
  <si>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</si>
  <si>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</si>
  <si>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</si>
  <si>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</si>
  <si>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</si>
  <si>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</si>
  <si>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</si>
  <si>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</si>
  <si>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</si>
  <si>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</si>
  <si>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</si>
  <si>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</si>
  <si>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</si>
  <si>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</si>
  <si>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</si>
  <si>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</si>
  <si>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</si>
  <si>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</si>
  <si>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</si>
  <si>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</si>
  <si>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</si>
  <si>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</si>
  <si>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</si>
  <si>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</si>
  <si>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</si>
  <si>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</si>
  <si>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</si>
  <si>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</si>
  <si>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</si>
  <si>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</si>
  <si>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</si>
  <si>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</si>
  <si>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</si>
  <si>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</si>
  <si>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</si>
  <si>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</si>
  <si>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</si>
  <si>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</si>
  <si>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</si>
  <si>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</si>
  <si>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</si>
  <si>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</si>
  <si>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</si>
  <si>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</si>
  <si>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</si>
  <si>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</si>
  <si>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</si>
  <si>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</si>
  <si>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</si>
  <si>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</si>
  <si>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</si>
  <si>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</si>
  <si>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</si>
  <si>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</si>
  <si>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</si>
  <si>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</si>
  <si>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</si>
  <si>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</si>
  <si>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</si>
  <si>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</si>
  <si>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</si>
  <si>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</si>
  <si>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</si>
  <si>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</si>
  <si>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</si>
  <si>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</si>
  <si>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</si>
  <si>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</si>
  <si>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</si>
  <si>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</si>
  <si>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</si>
  <si>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</si>
  <si>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</si>
  <si>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</si>
  <si>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</si>
  <si>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</si>
  <si>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</si>
  <si>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</si>
  <si>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</si>
  <si>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</si>
  <si>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</si>
  <si>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</si>
  <si>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</si>
  <si>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</si>
  <si>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</si>
  <si>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</si>
  <si>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</si>
  <si>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</si>
  <si>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</si>
  <si>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</si>
  <si>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</si>
  <si>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</si>
  <si>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</si>
  <si>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</si>
  <si>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</si>
  <si>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</si>
  <si>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</si>
  <si>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</si>
  <si>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</si>
  <si>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</si>
  <si>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</si>
  <si>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</si>
  <si>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</si>
  <si>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</si>
  <si>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</si>
  <si>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</si>
  <si>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</si>
  <si>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</si>
  <si>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</si>
  <si>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</si>
  <si>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</si>
  <si>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</si>
  <si>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</si>
  <si>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</si>
  <si>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</si>
  <si>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</si>
  <si>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</si>
  <si>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</si>
  <si>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</si>
  <si>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</si>
  <si>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</si>
  <si>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</si>
  <si>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</si>
  <si>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</si>
  <si>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</si>
  <si>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</si>
  <si>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</si>
  <si>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</si>
  <si>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</si>
  <si>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</si>
  <si>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</si>
  <si>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</si>
  <si>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</si>
  <si>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</si>
  <si>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</si>
  <si>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</si>
  <si>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</si>
  <si>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</si>
  <si>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</si>
  <si>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</si>
  <si>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</si>
  <si>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</si>
  <si>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</si>
  <si>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</si>
  <si>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</si>
  <si>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</si>
  <si>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</si>
  <si>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</si>
  <si>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</si>
  <si>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</si>
  <si>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</si>
  <si>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</si>
  <si>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</si>
  <si>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</si>
  <si>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</si>
  <si>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</si>
  <si>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</si>
  <si>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</si>
  <si>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</si>
  <si>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</si>
  <si>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</si>
  <si>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</si>
  <si>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</si>
  <si>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</si>
  <si>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</si>
  <si>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</si>
  <si>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</si>
  <si>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</si>
  <si>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</si>
  <si>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</si>
  <si>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</si>
  <si>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</si>
  <si>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</si>
  <si>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</si>
  <si>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</si>
  <si>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</si>
  <si>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</si>
  <si>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</si>
  <si>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</si>
  <si>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</si>
  <si>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</si>
  <si>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</si>
  <si>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</si>
  <si>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</si>
  <si>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</si>
  <si>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</si>
  <si>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</si>
  <si>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</si>
  <si>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</si>
  <si>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</si>
  <si>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</si>
  <si>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</si>
  <si>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</si>
  <si>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</si>
  <si>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</si>
  <si>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</si>
  <si>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</si>
  <si>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</si>
  <si>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</si>
  <si>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</si>
  <si>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</si>
  <si>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</si>
  <si>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</si>
  <si>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</si>
  <si>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</si>
  <si>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</si>
  <si>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</si>
  <si>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</si>
  <si>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</si>
  <si>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</si>
  <si>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</si>
  <si>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</si>
  <si>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</si>
  <si>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</si>
  <si>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</si>
  <si>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</si>
  <si>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</si>
  <si>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</si>
  <si>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</si>
  <si>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</si>
  <si>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</si>
  <si>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</si>
  <si>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</si>
  <si>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</si>
  <si>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</si>
  <si>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</si>
  <si>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</si>
  <si>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</si>
  <si>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</si>
  <si>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</si>
  <si>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</si>
  <si>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</si>
  <si>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</si>
  <si>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</si>
  <si>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</si>
  <si>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</si>
  <si>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</si>
  <si>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</si>
  <si>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</si>
  <si>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</si>
  <si>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</si>
  <si>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</si>
  <si>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</si>
  <si>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</si>
  <si>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</si>
  <si>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</si>
  <si>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</si>
  <si>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</si>
  <si>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</si>
  <si>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</si>
  <si>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</si>
  <si>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</si>
  <si>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</si>
  <si>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</si>
  <si>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</si>
  <si>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</si>
  <si>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</si>
  <si>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</si>
  <si>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</si>
  <si>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</si>
  <si>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</si>
  <si>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</si>
  <si>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</si>
  <si>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</si>
  <si>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</si>
  <si>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</si>
  <si>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</si>
  <si>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</si>
  <si>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</si>
  <si>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</si>
  <si>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</si>
  <si>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</si>
  <si>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</si>
  <si>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</si>
  <si>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</si>
  <si>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</si>
  <si>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</si>
  <si>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</si>
  <si>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</si>
  <si>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</si>
  <si>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</si>
  <si>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</si>
  <si>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</si>
  <si>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</si>
  <si>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</si>
  <si>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</si>
  <si>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</si>
  <si>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</si>
  <si>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</si>
  <si>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</si>
  <si>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</si>
  <si>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</si>
  <si>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</si>
  <si>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</si>
  <si>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</si>
  <si>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</si>
  <si>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</si>
  <si>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</si>
  <si>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</si>
  <si>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</si>
  <si>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</si>
  <si>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</si>
  <si>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</si>
  <si>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</si>
  <si>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</si>
  <si>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</si>
  <si>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</si>
  <si>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</si>
  <si>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</si>
  <si>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</si>
  <si>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</si>
  <si>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</si>
  <si>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</si>
  <si>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</si>
  <si>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</si>
  <si>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</si>
  <si>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</si>
  <si>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</si>
  <si>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</si>
  <si>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</si>
  <si>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</si>
  <si>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</si>
  <si>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</si>
  <si>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</si>
  <si>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</si>
  <si>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</si>
  <si>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</si>
  <si>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</si>
  <si>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</si>
  <si>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</si>
  <si>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</si>
  <si>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</si>
  <si>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</si>
  <si>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</si>
  <si>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</si>
  <si>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</si>
  <si>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</si>
  <si>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</si>
  <si>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</si>
  <si>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</si>
  <si>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</si>
  <si>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</si>
  <si>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</si>
  <si>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</si>
  <si>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</si>
  <si>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</si>
  <si>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</si>
  <si>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</si>
  <si>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</si>
  <si>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</si>
  <si>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</si>
  <si>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</si>
  <si>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</si>
  <si>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</si>
  <si>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</si>
  <si>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</si>
  <si>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</si>
  <si>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</si>
  <si>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</si>
  <si>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</si>
  <si>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</si>
  <si>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</si>
  <si>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</si>
  <si>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</si>
  <si>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</si>
  <si>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</si>
  <si>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</si>
  <si>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</si>
  <si>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</si>
  <si>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</si>
  <si>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</si>
  <si>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</si>
  <si>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</si>
  <si>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</si>
  <si>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</si>
  <si>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</si>
  <si>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</si>
  <si>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</si>
  <si>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</si>
  <si>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</si>
  <si>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</si>
  <si>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</si>
  <si>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</si>
  <si>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</si>
  <si>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</si>
  <si>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</si>
  <si>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</si>
  <si>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</si>
  <si>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</si>
  <si>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</si>
  <si>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</si>
  <si>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</si>
  <si>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</si>
  <si>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</si>
  <si>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</si>
  <si>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</si>
  <si>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</si>
  <si>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</si>
  <si>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</si>
  <si>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</si>
  <si>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</si>
  <si>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</si>
  <si>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</si>
  <si>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</si>
  <si>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</si>
  <si>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</si>
  <si>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</si>
  <si>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</si>
  <si>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</si>
  <si>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</si>
  <si>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</si>
  <si>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</si>
  <si>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</si>
  <si>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</si>
  <si>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</si>
  <si>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</si>
  <si>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</si>
  <si>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</si>
  <si>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</si>
  <si>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</si>
  <si>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</si>
  <si>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</si>
  <si>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</si>
  <si>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</si>
  <si>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</si>
  <si>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</si>
  <si>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</si>
  <si>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</si>
  <si>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</si>
  <si>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</si>
  <si>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</si>
  <si>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</si>
  <si>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</si>
  <si>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</si>
  <si>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</si>
  <si>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</si>
  <si>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</si>
  <si>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</si>
  <si>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</si>
  <si>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</si>
  <si>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</si>
  <si>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</si>
  <si>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</si>
  <si>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</si>
  <si>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</si>
  <si>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</si>
  <si>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</si>
  <si>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</si>
  <si>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</si>
  <si>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</si>
  <si>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</si>
  <si>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</si>
  <si>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</si>
  <si>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</si>
  <si>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</si>
  <si>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</si>
  <si>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</si>
  <si>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</si>
  <si>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</si>
  <si>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</si>
  <si>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</si>
  <si>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</si>
  <si>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</si>
  <si>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</si>
  <si>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</si>
  <si>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</si>
  <si>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</si>
  <si>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</si>
  <si>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</si>
  <si>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</si>
  <si>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</si>
  <si>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</si>
  <si>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</si>
  <si>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</si>
  <si>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</si>
  <si>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</si>
  <si>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</si>
  <si>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</si>
  <si>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</si>
  <si>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</si>
  <si>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</si>
  <si>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</si>
  <si>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</si>
  <si>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</si>
  <si>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</si>
  <si>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</si>
  <si>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</si>
  <si>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</si>
  <si>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</si>
  <si>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</si>
  <si>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</si>
  <si>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</si>
  <si>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</si>
  <si>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</si>
  <si>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</si>
  <si>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</si>
  <si>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</si>
  <si>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</si>
  <si>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</si>
  <si>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</si>
  <si>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</si>
  <si>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</si>
  <si>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</si>
  <si>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</si>
  <si>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</si>
  <si>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</si>
  <si>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</si>
  <si>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</si>
  <si>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</si>
  <si>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</si>
  <si>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</si>
  <si>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</si>
  <si>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</si>
  <si>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</si>
  <si>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</si>
  <si>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</si>
  <si>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</si>
  <si>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</si>
  <si>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</si>
  <si>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</si>
  <si>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</si>
  <si>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</si>
  <si>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</si>
  <si>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</si>
  <si>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</si>
  <si>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</si>
  <si>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</si>
  <si>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</si>
  <si>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</si>
  <si>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</si>
  <si>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</si>
  <si>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</si>
  <si>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</si>
  <si>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</si>
  <si>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</si>
  <si>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</si>
  <si>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</si>
  <si>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</si>
  <si>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</si>
  <si>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</si>
  <si>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</si>
  <si>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</si>
  <si>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</si>
  <si>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</si>
  <si>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</si>
  <si>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</si>
  <si>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</si>
  <si>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</si>
  <si>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</si>
  <si>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</si>
  <si>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</si>
  <si>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</si>
  <si>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</si>
  <si>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</si>
  <si>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</si>
  <si>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</si>
  <si>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</si>
  <si>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</si>
  <si>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</si>
  <si>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</si>
  <si>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</si>
  <si>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</si>
  <si>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</si>
  <si>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</si>
  <si>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</si>
  <si>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</si>
  <si>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</si>
  <si>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</si>
  <si>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</si>
  <si>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</si>
  <si>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</si>
  <si>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</si>
  <si>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</si>
  <si>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</si>
  <si>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</si>
  <si>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</si>
  <si>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</si>
  <si>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</si>
  <si>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</si>
  <si>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</si>
  <si>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</si>
  <si>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</si>
  <si>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</si>
  <si>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</si>
  <si>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</si>
  <si>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</si>
  <si>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</si>
  <si>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</si>
  <si>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</si>
  <si>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</si>
  <si>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</si>
  <si>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</si>
  <si>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</si>
  <si>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</si>
  <si>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</si>
  <si>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</si>
  <si>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</si>
  <si>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</si>
  <si>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</si>
  <si>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</si>
  <si>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</si>
  <si>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</si>
  <si>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</si>
  <si>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</si>
  <si>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</si>
  <si>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</si>
  <si>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</si>
  <si>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</si>
  <si>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</si>
  <si>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</si>
  <si>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</si>
  <si>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</si>
  <si>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</si>
  <si>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</si>
  <si>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</si>
  <si>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</si>
  <si>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</si>
  <si>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</si>
  <si>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</si>
  <si>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</si>
  <si>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</si>
  <si>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</si>
  <si>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</si>
  <si>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</si>
  <si>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</si>
  <si>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</si>
  <si>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</si>
  <si>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</si>
  <si>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</si>
  <si>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</si>
  <si>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</si>
  <si>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</si>
  <si>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</si>
  <si>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</si>
  <si>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</si>
  <si>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</si>
  <si>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</si>
  <si>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</si>
  <si>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</si>
  <si>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</si>
  <si>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</si>
  <si>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</si>
  <si>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</si>
  <si>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</si>
  <si>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</si>
  <si>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</si>
  <si>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</si>
  <si>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</si>
  <si>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</si>
  <si>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</si>
  <si>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</si>
  <si>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</si>
  <si>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</si>
  <si>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</si>
  <si>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</si>
  <si>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</si>
  <si>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</si>
  <si>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</si>
  <si>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</si>
  <si>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</si>
  <si>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</si>
  <si>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</si>
  <si>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</si>
  <si>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</si>
  <si>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</si>
  <si>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</si>
  <si>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</si>
  <si>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</si>
  <si>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</si>
  <si>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</si>
  <si>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</si>
  <si>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</si>
  <si>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</si>
  <si>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</si>
  <si>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</si>
  <si>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</si>
  <si>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</si>
  <si>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</si>
  <si>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</si>
  <si>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</si>
  <si>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</si>
  <si>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</si>
  <si>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</si>
  <si>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</si>
  <si>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</si>
  <si>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</si>
  <si>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</si>
  <si>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</si>
  <si>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</si>
  <si>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</si>
  <si>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</si>
  <si>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</si>
  <si>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</si>
  <si>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</si>
  <si>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</si>
  <si>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</si>
  <si>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</si>
  <si>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</si>
  <si>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</si>
  <si>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</si>
  <si>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</si>
  <si>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</si>
  <si>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</si>
  <si>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</si>
  <si>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</si>
  <si>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</si>
  <si>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</si>
  <si>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</si>
  <si>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</si>
  <si>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</si>
  <si>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</si>
  <si>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</si>
  <si>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</si>
  <si>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</si>
  <si>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</si>
  <si>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</si>
  <si>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</si>
  <si>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</si>
  <si>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</si>
  <si>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</si>
  <si>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</si>
  <si>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</si>
  <si>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</si>
  <si>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</si>
  <si>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</si>
  <si>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</si>
  <si>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</si>
  <si>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</si>
  <si>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</si>
  <si>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</si>
  <si>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</si>
  <si>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</si>
  <si>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</si>
  <si>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</si>
  <si>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</si>
  <si>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</si>
  <si>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</si>
  <si>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</si>
  <si>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</si>
  <si>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</si>
  <si>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</si>
  <si>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</si>
  <si>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</si>
  <si>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</si>
  <si>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</si>
  <si>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</si>
  <si>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</si>
  <si>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</si>
  <si>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</si>
  <si>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</si>
  <si>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</si>
  <si>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</si>
  <si>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</si>
  <si>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</si>
  <si>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</si>
  <si>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</si>
  <si>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</si>
  <si>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</si>
  <si>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</si>
  <si>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</si>
  <si>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</si>
  <si>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</si>
  <si>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</si>
  <si>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</si>
  <si>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</si>
  <si>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</si>
  <si>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</si>
  <si>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</si>
  <si>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</si>
  <si>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</si>
  <si>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</si>
  <si>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</si>
  <si>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</si>
  <si>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</si>
  <si>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</si>
  <si>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</si>
  <si>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</si>
  <si>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</si>
  <si>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</si>
  <si>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</si>
  <si>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</si>
  <si>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</si>
  <si>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</si>
  <si>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</si>
  <si>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</si>
  <si>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</si>
  <si>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</si>
  <si>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</si>
  <si>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</si>
  <si>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</si>
  <si>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</si>
  <si>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</si>
  <si>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</si>
  <si>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</si>
  <si>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</si>
  <si>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</si>
  <si>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</si>
  <si>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</si>
  <si>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</si>
  <si>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</si>
  <si>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</si>
  <si>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</si>
  <si>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</si>
  <si>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</si>
  <si>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</si>
  <si>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</si>
  <si>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</si>
  <si>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</si>
  <si>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</si>
  <si>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</si>
  <si>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</si>
  <si>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</si>
  <si>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</si>
  <si>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</si>
  <si>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</si>
  <si>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</si>
  <si>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</si>
  <si>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</si>
  <si>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</si>
  <si>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</si>
  <si>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</si>
  <si>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</si>
  <si>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</si>
  <si>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</si>
  <si>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</si>
  <si>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</si>
  <si>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</si>
  <si>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</si>
  <si>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</si>
  <si>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</si>
  <si>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</si>
  <si>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</si>
  <si>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</si>
  <si>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</si>
  <si>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</si>
  <si>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</si>
  <si>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</si>
  <si>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</si>
  <si>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</si>
  <si>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</si>
  <si>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</si>
  <si>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</si>
  <si>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</si>
  <si>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</si>
  <si>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</si>
  <si>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</si>
  <si>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</si>
  <si>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</si>
  <si>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</si>
  <si>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</si>
  <si>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</si>
  <si>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</si>
  <si>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</si>
  <si>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</si>
  <si>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</si>
  <si>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</si>
  <si>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</si>
  <si>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</si>
  <si>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</si>
  <si>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</si>
  <si>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</si>
  <si>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</si>
  <si>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</si>
  <si>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</si>
  <si>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</si>
  <si>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</si>
  <si>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</si>
  <si>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</si>
  <si>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</si>
  <si>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</si>
  <si>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</si>
  <si>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</si>
  <si>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</si>
  <si>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</si>
  <si>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</si>
  <si>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</si>
  <si>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</si>
  <si>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</si>
  <si>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</si>
  <si>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</si>
  <si>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</si>
  <si>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</si>
  <si>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</si>
  <si>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</si>
  <si>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</si>
  <si>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</si>
  <si>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</si>
  <si>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</si>
  <si>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</si>
  <si>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</si>
  <si>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</si>
  <si>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</si>
  <si>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</si>
  <si>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</si>
  <si>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</si>
  <si>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</si>
  <si>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</si>
  <si>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</si>
  <si>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</si>
  <si>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</si>
  <si>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</si>
  <si>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</si>
  <si>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</si>
  <si>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</si>
  <si>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</si>
  <si>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</si>
  <si>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</si>
  <si>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</si>
  <si>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</si>
  <si>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</si>
  <si>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</si>
  <si>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</si>
  <si>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</si>
  <si>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</si>
  <si>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</si>
  <si>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</si>
  <si>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</si>
  <si>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</si>
  <si>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</si>
  <si>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</si>
  <si>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</si>
  <si>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</si>
  <si>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</si>
  <si>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</si>
  <si>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</si>
  <si>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</si>
  <si>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</si>
  <si>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</si>
  <si>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</si>
  <si>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</si>
  <si>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</si>
  <si>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</si>
  <si>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</si>
  <si>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</si>
  <si>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</si>
  <si>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</si>
  <si>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</si>
  <si>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</si>
  <si>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</si>
  <si>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</si>
  <si>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</si>
  <si>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</si>
  <si>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</si>
  <si>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</si>
  <si>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</si>
  <si>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</si>
  <si>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</si>
  <si>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</si>
  <si>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</si>
  <si>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</si>
  <si>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</si>
  <si>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</si>
  <si>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</si>
  <si>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</si>
  <si>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</si>
  <si>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</si>
  <si>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</si>
  <si>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</si>
  <si>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</si>
  <si>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</si>
  <si>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</si>
  <si>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</si>
  <si>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</si>
  <si>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</si>
  <si>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</si>
  <si>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</si>
  <si>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</si>
  <si>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</si>
  <si>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</si>
  <si>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</si>
  <si>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</si>
  <si>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</si>
  <si>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</si>
  <si>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</si>
  <si>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</si>
  <si>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</si>
  <si>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</si>
  <si>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</si>
  <si>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</si>
  <si>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</si>
  <si>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</si>
  <si>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</si>
  <si>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</si>
  <si>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</si>
  <si>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</si>
  <si>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</si>
  <si>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</si>
  <si>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</si>
  <si>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</si>
  <si>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</si>
  <si>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</si>
  <si>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</si>
  <si>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</si>
  <si>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</si>
  <si>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</si>
  <si>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</si>
  <si>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</si>
  <si>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</si>
  <si>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</si>
  <si>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</si>
  <si>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</si>
  <si>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</si>
  <si>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</si>
  <si>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</si>
  <si>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</si>
  <si>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</si>
  <si>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</si>
  <si>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</si>
  <si>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</si>
  <si>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</si>
  <si>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</si>
  <si>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</si>
  <si>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</si>
  <si>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</si>
  <si>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</si>
  <si>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</si>
  <si>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</si>
  <si>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</si>
  <si>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</si>
  <si>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</si>
  <si>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</si>
  <si>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</si>
  <si>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</si>
  <si>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</si>
  <si>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</si>
  <si>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</si>
  <si>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</si>
  <si>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</si>
  <si>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</si>
  <si>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</si>
  <si>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</si>
  <si>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</si>
  <si>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</si>
  <si>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</si>
  <si>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</si>
  <si>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</si>
  <si>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</si>
  <si>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</si>
  <si>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</si>
  <si>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</si>
  <si>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</si>
  <si>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</si>
  <si>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</si>
  <si>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</si>
  <si>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</si>
  <si>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</si>
  <si>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</si>
  <si>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</si>
  <si>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</si>
  <si>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</si>
  <si>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</si>
  <si>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</si>
  <si>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</si>
  <si>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</si>
  <si>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</si>
  <si>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</si>
  <si>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</si>
  <si>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</si>
  <si>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</si>
  <si>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</si>
  <si>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</si>
  <si>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</si>
  <si>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</si>
  <si>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</si>
  <si>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</si>
  <si>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</si>
  <si>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</si>
  <si>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</si>
  <si>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</si>
  <si>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</si>
  <si>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</si>
  <si>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</si>
  <si>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</si>
  <si>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</si>
  <si>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</si>
  <si>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</si>
  <si>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</si>
  <si>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</si>
  <si>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</si>
  <si>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</si>
  <si>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</si>
  <si>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</si>
  <si>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</si>
  <si>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</si>
  <si>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</si>
  <si>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</si>
  <si>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</si>
  <si>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</si>
  <si>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</si>
  <si>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</si>
  <si>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</si>
  <si>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</si>
  <si>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</si>
  <si>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</si>
  <si>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</si>
  <si>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</si>
  <si>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</si>
  <si>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</si>
  <si>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</si>
  <si>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</si>
  <si>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</si>
  <si>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</si>
  <si>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</si>
  <si>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</si>
  <si>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</si>
  <si>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</si>
  <si>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</si>
  <si>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</si>
  <si>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</si>
  <si>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</si>
  <si>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</si>
  <si>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</si>
  <si>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</si>
  <si>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</si>
  <si>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</si>
  <si>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</si>
  <si>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</si>
  <si>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</si>
  <si>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</si>
  <si>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</si>
  <si>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</si>
  <si>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</si>
  <si>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</si>
  <si>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</si>
  <si>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</si>
  <si>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</si>
  <si>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</si>
  <si>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</si>
  <si>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</si>
  <si>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</si>
  <si>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</si>
  <si>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</si>
  <si>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</si>
  <si>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</si>
  <si>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</si>
  <si>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</si>
  <si>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</si>
  <si>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</si>
  <si>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</si>
  <si>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</si>
  <si>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</si>
  <si>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</si>
  <si>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</si>
  <si>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</si>
  <si>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</si>
  <si>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</si>
  <si>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</si>
  <si>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</si>
  <si>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</si>
  <si>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</si>
  <si>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</si>
  <si>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</si>
  <si>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</si>
  <si>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</si>
  <si>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</si>
  <si>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</si>
  <si>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</si>
  <si>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</si>
  <si>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</si>
  <si>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</si>
  <si>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</si>
  <si>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</si>
  <si>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</si>
  <si>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</si>
  <si>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</si>
  <si>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</si>
  <si>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</si>
  <si>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</si>
  <si>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</si>
  <si>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</si>
  <si>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</si>
  <si>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</si>
  <si>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</si>
  <si>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</si>
  <si>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</si>
  <si>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</si>
  <si>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</si>
  <si>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</si>
  <si>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</si>
  <si>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</si>
  <si>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</si>
  <si>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</si>
  <si>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</si>
  <si>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</si>
  <si>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</si>
  <si>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</si>
  <si>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</si>
  <si>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</si>
  <si>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</si>
  <si>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</si>
  <si>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</si>
  <si>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</si>
  <si>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</si>
  <si>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</si>
  <si>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</si>
  <si>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</si>
  <si>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</si>
  <si>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</si>
  <si>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</si>
  <si>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</si>
  <si>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</si>
  <si>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</si>
  <si>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</si>
  <si>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</si>
  <si>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</si>
  <si>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</si>
  <si>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</si>
  <si>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</si>
  <si>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</si>
  <si>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</si>
  <si>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</si>
  <si>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</si>
  <si>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</si>
  <si>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</si>
  <si>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</si>
  <si>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</si>
  <si>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</si>
  <si>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</si>
  <si>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</si>
  <si>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</si>
  <si>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</si>
  <si>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</si>
  <si>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</si>
  <si>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</si>
  <si>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</si>
  <si>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</si>
  <si>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</si>
  <si>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</si>
  <si>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</si>
  <si>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</si>
  <si>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</si>
  <si>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</si>
  <si>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</si>
  <si>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</si>
  <si>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</si>
  <si>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</si>
  <si>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</si>
  <si>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</si>
  <si>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</si>
  <si>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</si>
  <si>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</si>
  <si>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</si>
  <si>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</si>
  <si>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</si>
  <si>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</si>
  <si>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</si>
  <si>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</si>
  <si>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</si>
  <si>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</si>
  <si>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</si>
  <si>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</si>
  <si>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</si>
  <si>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</si>
  <si>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</si>
  <si>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</si>
  <si>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</si>
  <si>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</si>
  <si>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</si>
  <si>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</si>
  <si>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</si>
  <si>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</si>
  <si>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</si>
  <si>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</si>
  <si>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</si>
  <si>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</si>
  <si>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</si>
  <si>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</si>
  <si>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</si>
  <si>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</si>
  <si>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</si>
  <si>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</si>
  <si>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</si>
  <si>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</si>
  <si>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</si>
  <si>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</si>
  <si>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</si>
  <si>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</si>
  <si>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</si>
  <si>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</si>
  <si>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</si>
  <si>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</si>
  <si>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</si>
  <si>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</si>
  <si>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</si>
  <si>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</si>
  <si>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</si>
  <si>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</si>
  <si>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</si>
  <si>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</si>
  <si>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</si>
  <si>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</si>
  <si>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</si>
  <si>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</si>
  <si>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</si>
  <si>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</si>
  <si>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</si>
  <si>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</si>
  <si>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</si>
  <si>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</si>
  <si>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</si>
  <si>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</si>
  <si>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</si>
  <si>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</si>
  <si>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</si>
  <si>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</si>
  <si>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</si>
  <si>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</si>
  <si>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</si>
  <si>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</si>
  <si>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</si>
  <si>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</si>
  <si>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</si>
  <si>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</si>
  <si>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</si>
  <si>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</si>
  <si>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</si>
  <si>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</si>
  <si>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</si>
  <si>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</si>
  <si>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</si>
  <si>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</si>
  <si>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</si>
  <si>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</si>
  <si>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</si>
  <si>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</si>
  <si>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</si>
  <si>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</si>
  <si>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</si>
  <si>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</si>
  <si>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</si>
  <si>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</si>
  <si>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</si>
  <si>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</si>
  <si>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</si>
  <si>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</si>
  <si>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</si>
  <si>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</si>
  <si>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</si>
  <si>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</si>
  <si>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</si>
  <si>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</si>
  <si>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</si>
  <si>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</si>
  <si>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</si>
  <si>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</si>
  <si>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</si>
  <si>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</si>
  <si>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</si>
  <si>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</si>
  <si>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</si>
  <si>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</si>
  <si>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</si>
  <si>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</si>
  <si>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</si>
  <si>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</si>
  <si>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</si>
  <si>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</si>
  <si>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</si>
  <si>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</si>
  <si>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</si>
  <si>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</si>
  <si>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</si>
  <si>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</si>
  <si>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</si>
  <si>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</si>
  <si>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</si>
  <si>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</si>
  <si>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</si>
  <si>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</si>
  <si>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</si>
  <si>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</si>
  <si>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</si>
  <si>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</si>
  <si>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</si>
  <si>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</si>
  <si>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</si>
  <si>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</si>
  <si>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</si>
  <si>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</si>
  <si>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</si>
  <si>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</si>
  <si>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</si>
  <si>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</si>
  <si>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</si>
  <si>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</si>
  <si>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</si>
  <si>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</si>
  <si>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</si>
  <si>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</si>
  <si>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</si>
  <si>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</si>
  <si>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</si>
  <si>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</si>
  <si>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</si>
  <si>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</si>
  <si>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</si>
  <si>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</si>
  <si>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</si>
  <si>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</si>
  <si>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</si>
  <si>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</si>
  <si>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</si>
  <si>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</si>
  <si>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</si>
  <si>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</si>
  <si>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</si>
  <si>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</si>
  <si>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</si>
  <si>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</si>
  <si>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</si>
  <si>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</si>
  <si>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</si>
  <si>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</si>
  <si>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</si>
  <si>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</si>
  <si>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</si>
  <si>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</si>
  <si>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</si>
  <si>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</si>
  <si>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</si>
  <si>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</si>
  <si>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</si>
  <si>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</si>
  <si>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</si>
  <si>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</si>
  <si>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</si>
  <si>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</si>
  <si>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</si>
  <si>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</si>
  <si>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</si>
  <si>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</si>
  <si>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</si>
  <si>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</si>
  <si>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</si>
  <si>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</si>
  <si>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</si>
  <si>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</si>
  <si>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</si>
  <si>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</si>
  <si>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</si>
  <si>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</si>
  <si>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</si>
  <si>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</si>
  <si>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</si>
  <si>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</si>
  <si>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</si>
  <si>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</si>
  <si>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</si>
  <si>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</si>
  <si>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</si>
  <si>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</si>
  <si>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</si>
  <si>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</si>
  <si>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</si>
  <si>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</si>
  <si>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</si>
  <si>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</si>
  <si>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</si>
  <si>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</si>
  <si>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</si>
  <si>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</si>
  <si>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</si>
  <si>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</si>
  <si>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</si>
  <si>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</si>
  <si>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</si>
  <si>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</si>
  <si>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</si>
  <si>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</si>
  <si>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</si>
  <si>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</si>
  <si>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</si>
  <si>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</si>
  <si>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</si>
  <si>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</si>
  <si>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</si>
  <si>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</si>
  <si>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</si>
  <si>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</si>
  <si>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</si>
  <si>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</si>
  <si>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</si>
  <si>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</si>
  <si>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</si>
  <si>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</si>
  <si>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</si>
  <si>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</si>
  <si>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</si>
  <si>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</si>
  <si>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</si>
  <si>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</si>
  <si>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</si>
  <si>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</si>
  <si>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</si>
  <si>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</si>
  <si>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</si>
  <si>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</si>
  <si>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</si>
  <si>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</si>
  <si>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</si>
  <si>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</si>
  <si>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</si>
  <si>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</si>
  <si>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</si>
  <si>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</si>
  <si>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</si>
  <si>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</si>
  <si>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</si>
  <si>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</si>
  <si>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</si>
  <si>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</si>
  <si>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</si>
  <si>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</si>
  <si>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</si>
  <si>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</si>
  <si>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</si>
  <si>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</si>
  <si>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</si>
  <si>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</si>
  <si>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</si>
  <si>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</si>
  <si>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</si>
  <si>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</si>
  <si>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</si>
  <si>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</si>
  <si>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</si>
  <si>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</si>
  <si>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</si>
  <si>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</si>
  <si>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</si>
  <si>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</si>
  <si>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</si>
  <si>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</si>
  <si>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</si>
  <si>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</si>
  <si>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</si>
  <si>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</si>
  <si>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</si>
  <si>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</si>
  <si>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</si>
  <si>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</si>
  <si>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</si>
  <si>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</si>
  <si>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</si>
  <si>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</si>
  <si>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</si>
  <si>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</si>
  <si>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</si>
  <si>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</si>
  <si>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</si>
  <si>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</si>
  <si>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</si>
  <si>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</si>
  <si>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</si>
  <si>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</si>
  <si>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</si>
  <si>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</si>
  <si>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</si>
  <si>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</si>
  <si>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</si>
  <si>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</si>
  <si>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</si>
  <si>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</si>
  <si>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</si>
  <si>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</si>
  <si>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</si>
  <si>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</si>
  <si>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</si>
  <si>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</si>
  <si>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</si>
  <si>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</si>
  <si>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</si>
  <si>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</si>
  <si>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</si>
  <si>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</si>
  <si>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</si>
  <si>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</si>
  <si>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</si>
  <si>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</si>
  <si>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</si>
  <si>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</si>
  <si>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</si>
  <si>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</si>
  <si>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</si>
  <si>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</si>
  <si>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</si>
  <si>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</si>
  <si>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</si>
  <si>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</si>
  <si>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</si>
  <si>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</si>
  <si>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</si>
  <si>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</si>
  <si>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</si>
  <si>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</si>
  <si>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</si>
  <si>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</si>
  <si>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</si>
  <si>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</si>
  <si>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</si>
  <si>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</si>
  <si>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</si>
  <si>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</si>
  <si>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</si>
  <si>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</si>
  <si>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</si>
  <si>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</si>
  <si>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</si>
  <si>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</si>
  <si>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</si>
  <si>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</si>
  <si>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</si>
  <si>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</si>
  <si>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</si>
  <si>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</si>
  <si>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</si>
  <si>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</si>
  <si>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</si>
  <si>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</si>
  <si>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</si>
  <si>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</si>
  <si>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</si>
  <si>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</si>
  <si>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</si>
  <si>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</si>
  <si>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</si>
  <si>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</si>
  <si>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</si>
  <si>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</si>
  <si>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</si>
  <si>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</si>
  <si>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</si>
  <si>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</si>
  <si>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</si>
  <si>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</si>
  <si>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</si>
  <si>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</si>
  <si>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</si>
  <si>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</si>
  <si>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</si>
  <si>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</si>
  <si>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</si>
  <si>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</si>
  <si>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</si>
  <si>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</si>
  <si>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</si>
  <si>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</si>
  <si>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</si>
  <si>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</si>
  <si>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</si>
  <si>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</si>
  <si>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</si>
  <si>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</si>
  <si>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</si>
  <si>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</si>
  <si>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</si>
  <si>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</si>
  <si>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</si>
  <si>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</si>
  <si>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</si>
  <si>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</si>
  <si>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</si>
  <si>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</si>
  <si>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</si>
  <si>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</si>
  <si>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</si>
  <si>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</si>
  <si>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</si>
  <si>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</si>
  <si>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</si>
  <si>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</si>
  <si>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</si>
  <si>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</si>
  <si>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</si>
  <si>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</si>
  <si>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</si>
  <si>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</si>
  <si>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</si>
  <si>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</si>
  <si>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</si>
  <si>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</si>
  <si>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</si>
  <si>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</si>
  <si>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</si>
  <si>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</si>
  <si>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</si>
  <si>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</si>
  <si>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</si>
  <si>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</si>
  <si>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</si>
  <si>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</si>
  <si>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</si>
  <si>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</si>
  <si>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</si>
  <si>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</si>
  <si>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</si>
  <si>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</si>
  <si>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</si>
  <si>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</si>
  <si>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</si>
  <si>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</si>
  <si>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</si>
  <si>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</si>
  <si>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</si>
  <si>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</si>
  <si>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</si>
  <si>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</si>
  <si>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</si>
  <si>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</si>
  <si>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</si>
  <si>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</si>
  <si>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</si>
  <si>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</si>
  <si>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</si>
  <si>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</si>
  <si>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</si>
  <si>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</si>
  <si>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</si>
  <si>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</si>
  <si>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</si>
  <si>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</si>
  <si>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</si>
  <si>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</si>
  <si>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</si>
  <si>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</si>
  <si>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</si>
  <si>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</si>
  <si>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</si>
  <si>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</si>
  <si>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</si>
  <si>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</si>
  <si>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</si>
  <si>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</si>
  <si>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</si>
  <si>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</si>
  <si>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</si>
  <si>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</si>
  <si>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</si>
  <si>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</si>
  <si>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</si>
  <si>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</si>
  <si>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</si>
  <si>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</si>
  <si>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</si>
  <si>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</si>
  <si>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</si>
  <si>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</si>
  <si>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</si>
  <si>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</si>
  <si>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</si>
  <si>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</si>
  <si>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</si>
  <si>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</si>
  <si>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</si>
  <si>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</si>
  <si>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</si>
  <si>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</si>
  <si>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</si>
  <si>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</si>
  <si>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</si>
  <si>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</si>
  <si>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</si>
  <si>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</si>
  <si>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</si>
  <si>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</si>
  <si>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</si>
  <si>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</si>
  <si>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</si>
  <si>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</si>
  <si>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</si>
  <si>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</si>
  <si>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</si>
  <si>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</si>
  <si>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</si>
  <si>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</si>
  <si>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</si>
  <si>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</si>
  <si>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</si>
  <si>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</si>
  <si>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</si>
  <si>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</si>
  <si>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</si>
  <si>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</si>
  <si>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</si>
  <si>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</si>
  <si>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</si>
  <si>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</si>
  <si>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</si>
  <si>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</si>
  <si>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</si>
  <si>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</si>
  <si>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</si>
  <si>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</si>
  <si>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</si>
  <si>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</si>
  <si>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</si>
  <si>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</si>
  <si>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</si>
  <si>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</si>
  <si>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</si>
  <si>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</si>
  <si>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</si>
  <si>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</si>
  <si>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</si>
  <si>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</si>
  <si>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</si>
  <si>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</si>
  <si>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</si>
  <si>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</si>
  <si>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</si>
  <si>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</si>
  <si>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</si>
  <si>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</si>
  <si>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</si>
  <si>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</si>
  <si>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</si>
  <si>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</si>
  <si>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</si>
  <si>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</si>
  <si>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</si>
  <si>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</si>
  <si>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</si>
  <si>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</si>
  <si>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</si>
  <si>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</si>
  <si>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</si>
  <si>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</si>
  <si>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</si>
  <si>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</si>
  <si>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</si>
  <si>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</si>
  <si>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</si>
  <si>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</si>
  <si>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</si>
  <si>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</si>
  <si>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</si>
  <si>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</si>
  <si>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</si>
  <si>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</si>
  <si>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</si>
  <si>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</si>
  <si>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</si>
  <si>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</si>
  <si>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</si>
  <si>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</si>
  <si>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</si>
  <si>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</si>
  <si>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</si>
  <si>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</si>
  <si>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</si>
  <si>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</si>
  <si>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</si>
  <si>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</si>
  <si>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</si>
  <si>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</si>
  <si>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</si>
  <si>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</si>
  <si>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</si>
  <si>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</si>
  <si>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</si>
  <si>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</si>
  <si>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</si>
  <si>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</si>
  <si>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</si>
  <si>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</si>
  <si>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</si>
  <si>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</si>
  <si>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</si>
  <si>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</si>
  <si>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</si>
  <si>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</si>
  <si>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</si>
  <si>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</si>
  <si>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</si>
  <si>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</si>
  <si>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</si>
  <si>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</si>
  <si>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</si>
  <si>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</si>
  <si>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</si>
  <si>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</si>
  <si>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</si>
  <si>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</si>
  <si>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</si>
  <si>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</si>
  <si>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</si>
  <si>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</si>
  <si>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</si>
  <si>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</si>
  <si>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</si>
  <si>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</si>
  <si>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</si>
  <si>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</si>
  <si>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</si>
  <si>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</si>
  <si>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</si>
  <si>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</si>
  <si>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</si>
  <si>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</si>
  <si>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</si>
  <si>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</si>
  <si>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</si>
  <si>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</si>
  <si>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</si>
  <si>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</si>
  <si>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</si>
  <si>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</si>
  <si>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</si>
  <si>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</si>
  <si>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</si>
  <si>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</si>
  <si>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</si>
  <si>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</si>
  <si>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</si>
  <si>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</si>
  <si>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</si>
  <si>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</si>
  <si>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</si>
  <si>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</si>
  <si>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</si>
  <si>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</si>
  <si>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</si>
  <si>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</si>
  <si>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</si>
  <si>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</si>
  <si>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</si>
  <si>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</si>
  <si>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</si>
  <si>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</si>
  <si>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</si>
  <si>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</si>
  <si>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</si>
  <si>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</si>
  <si>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</si>
  <si>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</si>
  <si>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</si>
  <si>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</si>
  <si>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</si>
  <si>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</si>
  <si>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</si>
  <si>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</si>
  <si>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</si>
  <si>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</si>
  <si>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</si>
  <si>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</si>
  <si>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</si>
  <si>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</si>
  <si>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</si>
  <si>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</si>
  <si>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</si>
  <si>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</si>
  <si>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</si>
  <si>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</si>
  <si>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</si>
  <si>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</si>
  <si>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</si>
  <si>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</si>
  <si>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</si>
  <si>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</si>
  <si>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</si>
  <si>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</si>
  <si>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</si>
  <si>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</si>
  <si>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</si>
  <si>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</si>
  <si>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</si>
  <si>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</si>
  <si>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</si>
  <si>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</si>
  <si>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</si>
  <si>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</si>
  <si>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</si>
  <si>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</si>
  <si>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</si>
  <si>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</si>
  <si>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</si>
  <si>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</si>
  <si>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</si>
  <si>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</si>
  <si>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</si>
  <si>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</si>
  <si>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</si>
  <si>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</si>
  <si>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</si>
  <si>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</si>
  <si>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</si>
  <si>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</si>
  <si>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</si>
  <si>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</si>
  <si>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</si>
  <si>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</si>
  <si>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</si>
  <si>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</si>
  <si>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</si>
  <si>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</si>
  <si>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</si>
  <si>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</si>
  <si>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</si>
  <si>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</si>
  <si>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</si>
  <si>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</si>
  <si>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</si>
  <si>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</si>
  <si>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</si>
  <si>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</si>
  <si>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</si>
  <si>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</si>
  <si>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</si>
  <si>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</si>
  <si>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</si>
  <si>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</si>
  <si>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</si>
  <si>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</si>
  <si>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</si>
  <si>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</si>
  <si>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</si>
  <si>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</si>
  <si>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</si>
  <si>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</si>
  <si>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</si>
  <si>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</si>
  <si>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</si>
  <si>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</si>
  <si>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</si>
  <si>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</si>
  <si>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</si>
  <si>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</si>
  <si>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</si>
  <si>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</si>
  <si>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</si>
  <si>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</si>
  <si>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</si>
  <si>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</si>
  <si>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</si>
  <si>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</si>
  <si>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</si>
  <si>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</si>
  <si>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</si>
  <si>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</si>
  <si>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</si>
  <si>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</si>
  <si>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</si>
  <si>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</si>
  <si>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</si>
  <si>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</si>
  <si>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</si>
  <si>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</si>
  <si>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</si>
  <si>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</si>
  <si>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</si>
  <si>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</si>
  <si>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</si>
  <si>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</si>
  <si>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</si>
  <si>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</si>
  <si>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</si>
  <si>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</si>
  <si>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</si>
  <si>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</si>
  <si>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</si>
  <si>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</si>
  <si>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</si>
  <si>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</si>
  <si>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</si>
  <si>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</si>
  <si>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</si>
  <si>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</si>
  <si>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</si>
  <si>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</si>
  <si>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</si>
  <si>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</si>
  <si>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</si>
  <si>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</si>
  <si>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</si>
  <si>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</si>
  <si>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</si>
  <si>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</si>
  <si>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</si>
  <si>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</si>
  <si>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</si>
  <si>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</si>
  <si>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</si>
  <si>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</si>
  <si>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</si>
  <si>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</si>
  <si>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</si>
  <si>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</si>
  <si>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</si>
  <si>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</si>
  <si>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</si>
  <si>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</si>
  <si>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</si>
  <si>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</si>
  <si>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</si>
  <si>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</si>
  <si>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</si>
  <si>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</si>
  <si>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</si>
  <si>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</si>
  <si>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</si>
  <si>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</si>
  <si>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</si>
  <si>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</si>
  <si>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</si>
  <si>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</si>
  <si>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</si>
  <si>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</si>
  <si>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</si>
  <si>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</si>
  <si>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</si>
  <si>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</si>
  <si>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</si>
  <si>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</si>
  <si>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</si>
  <si>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</si>
  <si>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</si>
  <si>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</si>
  <si>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</si>
  <si>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</si>
  <si>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</si>
  <si>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</si>
  <si>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</si>
  <si>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</si>
  <si>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</si>
  <si>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</si>
  <si>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</si>
  <si>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</si>
  <si>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</si>
  <si>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</si>
  <si>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</si>
  <si>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</si>
  <si>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</si>
  <si>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</si>
  <si>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</si>
  <si>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</si>
  <si>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</si>
  <si>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</si>
  <si>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</si>
  <si>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</si>
  <si>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</si>
  <si>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</si>
  <si>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</si>
  <si>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</si>
  <si>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</si>
  <si>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</si>
  <si>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</si>
  <si>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</si>
  <si>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</si>
  <si>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</si>
  <si>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</si>
  <si>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</si>
  <si>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</si>
  <si>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</si>
  <si>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</si>
  <si>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</si>
  <si>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</si>
  <si>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</si>
  <si>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</si>
  <si>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</si>
  <si>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</si>
  <si>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</si>
  <si>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</si>
  <si>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</si>
  <si>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</si>
  <si>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</si>
  <si>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</si>
  <si>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</si>
  <si>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</si>
  <si>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</si>
  <si>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</si>
  <si>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</si>
  <si>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</si>
  <si>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</si>
  <si>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</si>
  <si>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</si>
  <si>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</si>
  <si>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</si>
  <si>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</si>
  <si>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</si>
  <si>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</si>
  <si>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</si>
  <si>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</si>
  <si>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</si>
  <si>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</si>
  <si>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</si>
  <si>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</si>
  <si>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</si>
  <si>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</si>
  <si>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</si>
  <si>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</si>
  <si>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</si>
  <si>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</si>
  <si>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</si>
  <si>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</si>
  <si>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</si>
  <si>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</si>
  <si>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</si>
  <si>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</si>
  <si>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</si>
  <si>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</si>
  <si>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</si>
  <si>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</si>
  <si>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</si>
  <si>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</si>
  <si>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</si>
  <si>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</si>
  <si>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</si>
  <si>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</si>
  <si>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</si>
  <si>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</si>
  <si>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</si>
  <si>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</si>
  <si>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</si>
  <si>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</si>
  <si>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</si>
  <si>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</si>
  <si>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</si>
  <si>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</si>
  <si>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</si>
  <si>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</si>
  <si>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</si>
  <si>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</si>
  <si>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</si>
  <si>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</si>
  <si>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</si>
  <si>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</si>
  <si>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</si>
  <si>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</si>
  <si>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</si>
  <si>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</si>
  <si>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</si>
  <si>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</si>
  <si>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</si>
  <si>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</si>
  <si>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</si>
  <si>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</si>
  <si>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</si>
  <si>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</si>
  <si>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</si>
  <si>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</si>
  <si>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</si>
  <si>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</si>
  <si>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</si>
  <si>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</si>
  <si>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</si>
  <si>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</si>
  <si>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</si>
  <si>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</si>
  <si>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</si>
  <si>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</si>
  <si>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</si>
  <si>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</si>
  <si>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</si>
  <si>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</si>
  <si>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</si>
  <si>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</si>
  <si>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</si>
  <si>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</si>
  <si>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</si>
  <si>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</si>
  <si>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</si>
  <si>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</si>
  <si>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</si>
  <si>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</si>
  <si>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</si>
  <si>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</si>
  <si>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</si>
  <si>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</si>
  <si>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</si>
  <si>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</si>
  <si>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</si>
  <si>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</si>
  <si>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</si>
  <si>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</si>
  <si>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</si>
  <si>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</si>
  <si>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</si>
  <si>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</si>
  <si>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</si>
  <si>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</si>
  <si>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</si>
  <si>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</si>
  <si>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</si>
  <si>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</si>
  <si>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</si>
  <si>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</si>
  <si>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</si>
  <si>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</si>
  <si>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</si>
  <si>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</si>
  <si>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</si>
  <si>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</si>
  <si>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</si>
  <si>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</si>
  <si>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</si>
  <si>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</si>
  <si>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</si>
  <si>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</si>
  <si>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</si>
  <si>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</si>
  <si>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</si>
  <si>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</si>
  <si>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</si>
  <si>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</si>
  <si>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</si>
  <si>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</si>
  <si>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</si>
  <si>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</si>
  <si>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</si>
  <si>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</si>
  <si>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</si>
  <si>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</si>
  <si>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</si>
  <si>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</si>
  <si>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</si>
  <si>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</si>
  <si>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</si>
  <si>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</si>
  <si>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</si>
  <si>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</si>
  <si>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</si>
  <si>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</si>
  <si>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</si>
  <si>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</si>
  <si>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</si>
  <si>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</si>
  <si>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</si>
  <si>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</si>
  <si>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</si>
  <si>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</si>
  <si>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</si>
  <si>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</si>
  <si>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</si>
  <si>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</si>
  <si>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</si>
  <si>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</si>
  <si>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</si>
  <si>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</si>
  <si>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</si>
  <si>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</si>
  <si>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</si>
  <si>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</si>
  <si>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</si>
  <si>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</si>
  <si>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</si>
  <si>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</si>
  <si>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</si>
  <si>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</si>
  <si>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</si>
  <si>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</si>
  <si>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</si>
  <si>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</si>
  <si>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</si>
  <si>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</si>
  <si>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</si>
  <si>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</si>
  <si>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</si>
  <si>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</si>
  <si>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</si>
  <si>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</si>
  <si>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</si>
  <si>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</si>
  <si>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</si>
  <si>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</si>
  <si>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</si>
  <si>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</si>
  <si>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</si>
  <si>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</si>
  <si>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</si>
  <si>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</si>
  <si>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</si>
  <si>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</si>
  <si>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</si>
  <si>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</si>
  <si>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</si>
  <si>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</si>
  <si>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</si>
  <si>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</si>
  <si>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</si>
  <si>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</si>
  <si>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</si>
  <si>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</si>
  <si>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</si>
  <si>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</si>
  <si>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</si>
  <si>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</si>
  <si>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</si>
  <si>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</si>
  <si>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</si>
  <si>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</si>
  <si>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</si>
  <si>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</si>
  <si>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</si>
  <si>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</si>
  <si>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</si>
  <si>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</si>
  <si>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</si>
  <si>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</si>
  <si>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</si>
  <si>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</si>
  <si>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</si>
  <si>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</si>
  <si>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</si>
  <si>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</si>
  <si>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</si>
  <si>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</si>
  <si>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</si>
  <si>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</si>
  <si>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</si>
  <si>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</si>
  <si>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</si>
  <si>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</si>
  <si>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</si>
  <si>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</si>
  <si>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</si>
  <si>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</si>
  <si>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</si>
  <si>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</si>
  <si>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</si>
  <si>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</si>
  <si>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</si>
  <si>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</si>
  <si>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</si>
  <si>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</si>
  <si>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</si>
  <si>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</si>
  <si>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</si>
  <si>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</si>
  <si>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</si>
  <si>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</si>
  <si>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</si>
  <si>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</si>
  <si>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</si>
  <si>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</si>
  <si>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</si>
  <si>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</si>
  <si>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</si>
  <si>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</si>
  <si>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</si>
  <si>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</si>
  <si>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</si>
  <si>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</si>
  <si>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</si>
  <si>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</si>
  <si>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</si>
  <si>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</si>
  <si>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</si>
  <si>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</si>
  <si>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</si>
  <si>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</si>
  <si>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</si>
  <si>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</si>
  <si>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</si>
  <si>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</si>
  <si>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</si>
  <si>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</si>
  <si>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</si>
  <si>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</si>
  <si>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</si>
  <si>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</si>
  <si>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</si>
  <si>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</si>
  <si>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</si>
  <si>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</si>
  <si>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</si>
  <si>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</si>
  <si>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</si>
  <si>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</si>
  <si>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</si>
  <si>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</si>
  <si>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</si>
  <si>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</si>
  <si>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</si>
  <si>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</si>
  <si>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</si>
  <si>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</si>
  <si>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</si>
  <si>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</si>
  <si>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</si>
  <si>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</si>
  <si>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</si>
  <si>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</si>
  <si>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</si>
  <si>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</si>
  <si>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</si>
  <si>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</si>
  <si>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</si>
  <si>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</si>
  <si>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</si>
  <si>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</si>
  <si>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</si>
  <si>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</si>
  <si>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</si>
  <si>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</si>
  <si>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</si>
  <si>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</si>
  <si>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</si>
  <si>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</si>
  <si>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</si>
  <si>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</si>
  <si>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</si>
  <si>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</si>
  <si>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</si>
  <si>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</si>
  <si>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</si>
  <si>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</si>
  <si>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</si>
  <si>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</si>
  <si>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</si>
  <si>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</si>
  <si>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</si>
  <si>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</si>
  <si>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</si>
  <si>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</si>
  <si>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</si>
  <si>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</si>
  <si>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</si>
  <si>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</si>
  <si>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</si>
  <si>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</si>
  <si>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</si>
  <si>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</si>
  <si>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</si>
  <si>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</si>
  <si>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</si>
  <si>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</si>
  <si>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</si>
  <si>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</si>
  <si>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</si>
  <si>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</si>
  <si>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</si>
  <si>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</si>
  <si>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</si>
  <si>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</si>
  <si>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</si>
  <si>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</si>
  <si>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</si>
  <si>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</si>
  <si>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</si>
  <si>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</si>
  <si>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</si>
  <si>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</si>
  <si>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</si>
  <si>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</si>
  <si>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</si>
  <si>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</si>
  <si>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</si>
  <si>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</si>
  <si>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</si>
  <si>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</si>
  <si>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</si>
  <si>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</si>
  <si>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</si>
  <si>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</si>
  <si>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</si>
  <si>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</si>
  <si>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</si>
  <si>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</si>
  <si>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</si>
  <si>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</si>
  <si>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</si>
  <si>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</si>
  <si>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</si>
  <si>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</si>
  <si>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</si>
  <si>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</si>
  <si>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</si>
  <si>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</si>
  <si>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</si>
  <si>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</si>
  <si>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</si>
  <si>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</si>
  <si>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</si>
  <si>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</si>
  <si>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</si>
  <si>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</si>
  <si>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</si>
  <si>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</si>
  <si>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</si>
  <si>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</si>
  <si>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</si>
  <si>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</si>
  <si>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</si>
  <si>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</si>
  <si>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</si>
  <si>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</si>
  <si>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</si>
  <si>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</si>
  <si>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</si>
  <si>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</si>
  <si>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</si>
  <si>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</si>
  <si>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</si>
  <si>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</si>
  <si>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</si>
  <si>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</si>
  <si>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</si>
  <si>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</si>
  <si>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</si>
  <si>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</si>
  <si>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</si>
  <si>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</si>
  <si>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</si>
  <si>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</si>
  <si>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</si>
  <si>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</si>
  <si>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</si>
  <si>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</si>
  <si>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</si>
  <si>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</si>
  <si>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</si>
  <si>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</si>
  <si>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</si>
  <si>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</si>
  <si>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</si>
  <si>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</si>
  <si>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</si>
  <si>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</si>
  <si>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</si>
  <si>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</si>
  <si>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</si>
  <si>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</si>
  <si>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</si>
  <si>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</si>
  <si>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</si>
  <si>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</si>
  <si>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</si>
  <si>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</si>
  <si>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</si>
  <si>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</si>
  <si>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</si>
  <si>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</si>
  <si>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</si>
  <si>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</si>
  <si>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</si>
  <si>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</si>
  <si>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</si>
  <si>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</si>
  <si>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</si>
  <si>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</si>
  <si>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</si>
  <si>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</si>
  <si>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</si>
  <si>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</si>
  <si>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</si>
  <si>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</si>
  <si>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</si>
  <si>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</si>
  <si>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</si>
  <si>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</si>
  <si>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</si>
  <si>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</si>
  <si>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</si>
  <si>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</si>
  <si>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</si>
  <si>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</si>
  <si>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</si>
  <si>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</si>
  <si>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</si>
  <si>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</si>
  <si>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</si>
  <si>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</si>
  <si>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</si>
  <si>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</si>
  <si>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</si>
  <si>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</si>
  <si>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</si>
  <si>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</si>
  <si>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</si>
  <si>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</si>
  <si>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</si>
  <si>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</si>
  <si>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</si>
  <si>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</si>
  <si>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</si>
  <si>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</si>
  <si>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</si>
  <si>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</si>
  <si>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</si>
  <si>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</si>
  <si>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</si>
  <si>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</si>
  <si>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</si>
  <si>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</si>
  <si>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</si>
  <si>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</si>
  <si>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</si>
  <si>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</si>
  <si>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</si>
  <si>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</si>
  <si>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</si>
  <si>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</si>
  <si>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</si>
  <si>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</si>
  <si>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</si>
  <si>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</si>
  <si>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</si>
  <si>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</si>
  <si>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</si>
  <si>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</si>
  <si>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</si>
  <si>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</si>
  <si>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</si>
  <si>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</si>
  <si>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</si>
  <si>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</si>
  <si>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</si>
  <si>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</si>
  <si>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</si>
  <si>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</si>
  <si>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</si>
  <si>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</si>
  <si>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</si>
  <si>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</si>
  <si>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</si>
  <si>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</si>
  <si>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</si>
  <si>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</si>
  <si>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</si>
  <si>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</si>
  <si>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</si>
  <si>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</si>
  <si>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</si>
  <si>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</si>
  <si>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</si>
  <si>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</si>
  <si>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</si>
  <si>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</si>
  <si>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</si>
  <si>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</si>
  <si>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</si>
  <si>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</si>
  <si>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</si>
  <si>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</si>
  <si>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</si>
  <si>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</si>
  <si>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</si>
  <si>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</si>
  <si>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</si>
  <si>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</si>
  <si>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</si>
  <si>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</si>
  <si>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</si>
  <si>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</si>
  <si>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</si>
  <si>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</si>
  <si>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</si>
  <si>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</si>
  <si>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</si>
  <si>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</si>
  <si>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</si>
  <si>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</si>
  <si>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</si>
  <si>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</si>
  <si>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</si>
  <si>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</si>
  <si>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</si>
  <si>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</si>
  <si>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</si>
  <si>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</si>
  <si>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</si>
  <si>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</si>
  <si>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</si>
  <si>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</si>
  <si>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</si>
  <si>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</si>
  <si>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</si>
  <si>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</si>
  <si>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</si>
  <si>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</si>
  <si>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</si>
  <si>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</si>
  <si>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</si>
  <si>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</si>
  <si>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</si>
  <si>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</si>
  <si>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</si>
  <si>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</si>
  <si>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</si>
  <si>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</si>
  <si>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</si>
  <si>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</si>
  <si>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</si>
  <si>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</si>
  <si>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</si>
  <si>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</si>
  <si>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</si>
  <si>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</si>
  <si>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</si>
  <si>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</si>
  <si>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</si>
  <si>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</si>
  <si>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</si>
  <si>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</si>
  <si>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</si>
  <si>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</si>
  <si>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</si>
  <si>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</si>
  <si>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</si>
  <si>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</si>
  <si>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</si>
  <si>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</si>
  <si>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</si>
  <si>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</si>
  <si>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</si>
  <si>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</si>
  <si>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</si>
  <si>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</si>
  <si>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</si>
  <si>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</si>
  <si>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</si>
  <si>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</si>
  <si>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</si>
  <si>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</si>
  <si>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</si>
  <si>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</si>
  <si>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</si>
  <si>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</si>
  <si>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</si>
  <si>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</si>
  <si>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</si>
  <si>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</si>
  <si>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</si>
  <si>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</si>
  <si>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</si>
  <si>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</si>
  <si>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</si>
  <si>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</si>
  <si>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</si>
  <si>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</si>
  <si>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</si>
  <si>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</si>
  <si>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</si>
  <si>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</si>
  <si>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</si>
  <si>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</si>
  <si>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</si>
  <si>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</si>
  <si>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</si>
  <si>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</si>
  <si>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</si>
  <si>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</si>
  <si>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</si>
  <si>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</si>
  <si>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</si>
  <si>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</si>
  <si>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</si>
  <si>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</si>
  <si>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</si>
  <si>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</si>
  <si>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</si>
  <si>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</si>
  <si>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</si>
  <si>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</si>
  <si>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</si>
  <si>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</si>
  <si>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</si>
  <si>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</si>
  <si>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</si>
  <si>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</si>
  <si>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</si>
  <si>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</si>
  <si>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</si>
  <si>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</si>
  <si>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</si>
  <si>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</si>
  <si>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</si>
  <si>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</si>
  <si>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</si>
  <si>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</si>
  <si>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</si>
  <si>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</si>
  <si>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</si>
  <si>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</si>
  <si>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</si>
  <si>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</si>
  <si>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</si>
  <si>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</si>
  <si>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</si>
  <si>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</si>
  <si>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</si>
  <si>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</si>
  <si>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</si>
  <si>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</si>
  <si>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</si>
  <si>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</si>
  <si>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</si>
  <si>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</si>
  <si>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</si>
  <si>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</si>
  <si>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</si>
  <si>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</si>
  <si>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</si>
  <si>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</si>
  <si>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</si>
  <si>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</si>
  <si>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</si>
  <si>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</si>
  <si>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</si>
  <si>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</si>
  <si>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</si>
  <si>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</si>
  <si>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</si>
  <si>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</si>
  <si>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</si>
  <si>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</si>
  <si>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</si>
  <si>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</si>
  <si>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</si>
  <si>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</si>
  <si>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</si>
  <si>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</si>
  <si>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</si>
  <si>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</si>
  <si>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</si>
  <si>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</si>
  <si>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</si>
  <si>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</si>
  <si>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</si>
  <si>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</si>
  <si>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</si>
  <si>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</si>
  <si>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</si>
  <si>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</si>
  <si>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</si>
  <si>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</si>
  <si>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</si>
  <si>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</si>
  <si>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</si>
  <si>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</si>
  <si>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</si>
  <si>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</si>
  <si>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</si>
  <si>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</si>
  <si>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</si>
  <si>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</si>
  <si>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</si>
  <si>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</si>
  <si>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</si>
  <si>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</si>
  <si>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</si>
  <si>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</si>
  <si>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</si>
  <si>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</si>
  <si>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</si>
  <si>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</si>
  <si>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</si>
  <si>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</si>
  <si>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</si>
  <si>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</si>
  <si>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</si>
  <si>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</si>
  <si>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</si>
  <si>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</si>
  <si>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</si>
  <si>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</si>
  <si>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</si>
  <si>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</si>
  <si>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</si>
  <si>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</si>
  <si>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</si>
  <si>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</si>
  <si>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</si>
  <si>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</si>
  <si>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</si>
  <si>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</si>
  <si>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</si>
  <si>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</si>
  <si>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</si>
  <si>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</si>
  <si>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</si>
  <si>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</si>
  <si>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</si>
  <si>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</si>
  <si>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</si>
  <si>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</si>
  <si>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</si>
  <si>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</si>
  <si>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</si>
  <si>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</si>
  <si>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</si>
  <si>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</si>
  <si>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</si>
  <si>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</si>
  <si>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</si>
  <si>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</si>
  <si>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</si>
  <si>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</si>
  <si>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</si>
  <si>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</si>
  <si>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</si>
  <si>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</si>
  <si>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</si>
  <si>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</si>
  <si>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</si>
  <si>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</si>
  <si>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</si>
  <si>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</si>
  <si>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</si>
  <si>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</si>
  <si>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</si>
  <si>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</si>
  <si>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</si>
  <si>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</si>
  <si>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</si>
  <si>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</si>
  <si>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</si>
  <si>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</si>
  <si>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</si>
  <si>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PCM-20251110-00002101</t>
  </si>
  <si>
    <t>Critical</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</si>
  <si>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</si>
  <si>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</si>
  <si>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</si>
  <si>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</si>
  <si>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</si>
  <si>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</si>
  <si>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</si>
  <si>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</si>
  <si>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</si>
  <si>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</si>
  <si>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</si>
  <si>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</si>
  <si>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</si>
  <si>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</si>
  <si>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</si>
  <si>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</si>
  <si>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</si>
  <si>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</si>
  <si>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</si>
  <si>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</si>
  <si>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</si>
  <si>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</si>
  <si>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</si>
  <si>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</si>
  <si>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</si>
  <si>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</si>
  <si>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</si>
  <si>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</si>
  <si>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</si>
  <si>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</si>
  <si>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</si>
  <si>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</si>
  <si>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</si>
  <si>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</si>
  <si>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</si>
  <si>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</si>
  <si>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</si>
  <si>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</si>
  <si>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</si>
  <si>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</si>
  <si>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</si>
  <si>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</si>
  <si>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</si>
  <si>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</si>
  <si>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</si>
  <si>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</si>
  <si>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</si>
  <si>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</si>
  <si>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</si>
  <si>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</si>
  <si>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</si>
  <si>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</si>
  <si>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</si>
  <si>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</si>
  <si>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</si>
  <si>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</si>
  <si>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</si>
  <si>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</si>
  <si>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</si>
  <si>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</si>
  <si>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</si>
  <si>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</si>
  <si>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</si>
  <si>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</si>
  <si>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</si>
  <si>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</si>
  <si>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</si>
  <si>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</si>
  <si>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</si>
  <si>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</si>
  <si>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</si>
  <si>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</si>
  <si>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</si>
  <si>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</si>
  <si>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</si>
  <si>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</si>
  <si>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</si>
  <si>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</si>
  <si>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</si>
  <si>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</si>
  <si>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</si>
  <si>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</si>
  <si>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</si>
  <si>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</si>
  <si>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PCM-20251110-00002008</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</si>
  <si>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</si>
  <si>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</si>
  <si>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</si>
  <si>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</si>
  <si>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</si>
  <si>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</si>
  <si>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</si>
  <si>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</si>
  <si>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</si>
  <si>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PCM-20251110-00002078</t>
  </si>
  <si>
    <t>EM Team on the way 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</si>
</sst>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 totalsRowShown="0" headerRowDxfId="157" dataDxfId="156" headerRowBorderDxfId="154" tableBorderDxfId="155" totalsRowBorderDxfId="153">
  <autoFilter ref="A1:CJ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7" totalsRowShown="0" headerRowDxfId="48" dataDxfId="47" headerRowBorderDxfId="45" tableBorderDxfId="46" totalsRowBorderDxfId="44">
  <autoFilter ref="A1:L5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1" totalsRowShown="0" headerRowDxfId="31" dataDxfId="30" headerRowBorderDxfId="28" tableBorderDxfId="29">
  <autoFilter ref="A1:L2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tabSelected="1" workbookViewId="0">
      <selection activeCell="A4" sqref="A4:XFD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308.94697326388996</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10009</v>
      </c>
      <c r="E3" s="110" t="s">
        <v>39024</v>
      </c>
      <c r="F3" s="111">
        <v>45971.889456018522</v>
      </c>
      <c r="G3" s="112">
        <f t="shared" ref="G3" ca="1" si="0">IFERROR(NOW()-F3,"")</f>
        <v>5.9434027716633864E-3</v>
      </c>
      <c r="H3" s="111">
        <v>45971.889456018522</v>
      </c>
      <c r="I3" s="109" t="str">
        <f>IFERROR(VLOOKUP(D3,DB!A:F,6,0),"")</f>
        <v>Generator-SG</v>
      </c>
      <c r="J3" s="109" t="str">
        <f>IFERROR(VLOOKUP(D3,DB!A:G,7,0),"")</f>
        <v>Dead</v>
      </c>
      <c r="K3" s="113" t="s">
        <v>39025</v>
      </c>
      <c r="L3" s="114" t="str">
        <f>IFERROR(VLOOKUP(D3,DB!A:I,9,0),"")</f>
        <v>Latis</v>
      </c>
    </row>
    <row r="4" spans="1:15" ht="15" customHeight="1">
      <c r="A4" s="108"/>
      <c r="B4" s="109" t="str">
        <f>IFERROR(VLOOKUP(D4,DB!A:K,11,0),"")</f>
        <v/>
      </c>
      <c r="C4" s="109"/>
      <c r="D4" s="109"/>
      <c r="E4" s="110"/>
      <c r="F4" s="111"/>
      <c r="G4" s="112">
        <f t="shared" ref="G4:G35" ca="1" si="1">IFERROR(NOW()-F4,"")</f>
        <v>45971.895399421293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1"/>
        <v>45971.895399421293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45971.895399421293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45971.895399421293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45971.895399421293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45971.895399421293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45971.895399421293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45971.895399421293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45971.895399421293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45971.895399421293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45971.895399421293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45971.895399421293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45971.895399421293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45971.895399421293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45971.895399421293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45971.895399421293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45971.895399421293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45971.895399421293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45971.895399421293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45971.895399421293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45971.895399421293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45971.895399421293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45971.895399421293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45971.895399421293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45971.895399421293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45971.895399421293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45971.895399421293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45971.895399421293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45971.895399421293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45971.895399421293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45971.895399421293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45971.895399421293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ref="G36:G67" ca="1" si="2">IFERROR(NOW()-F36,"")</f>
        <v>45971.895399421293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2"/>
        <v>45971.895399421293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2"/>
        <v>45971.895399421293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45971.895399421293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45971.895399421293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45971.895399421293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45971.895399421293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45971.895399421293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45971.895399421293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45971.895399421293</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45971.895399421293</v>
      </c>
      <c r="H46" s="111"/>
      <c r="I46" s="109" t="str">
        <f>IFERROR(VLOOKUP(D46,DB!A:F,6,0),"")</f>
        <v/>
      </c>
      <c r="J46" s="109" t="str">
        <f>IFERROR(VLOOKUP(D46,DB!A:G,7,0),"")</f>
        <v/>
      </c>
      <c r="K46" s="113"/>
      <c r="L46" s="114" t="str">
        <f>IFERROR(VLOOKUP(D46,DB!A:I,9,0),"")</f>
        <v/>
      </c>
    </row>
    <row r="47" spans="1:12" ht="15" customHeight="1">
      <c r="A47" s="117"/>
      <c r="B47" s="118" t="str">
        <f>IFERROR(VLOOKUP(D47,DB!A:K,11,0),"")</f>
        <v/>
      </c>
      <c r="C47" s="118"/>
      <c r="D47" s="118"/>
      <c r="E47" s="119"/>
      <c r="F47" s="120"/>
      <c r="G47" s="121">
        <f t="shared" ca="1" si="2"/>
        <v>45971.895399421293</v>
      </c>
      <c r="H47" s="120"/>
      <c r="I47" s="118" t="str">
        <f>IFERROR(VLOOKUP(D47,DB!A:F,6,0),"")</f>
        <v/>
      </c>
      <c r="J47" s="118" t="str">
        <f>IFERROR(VLOOKUP(D47,DB!A:G,7,0),"")</f>
        <v/>
      </c>
      <c r="K47" s="122"/>
      <c r="L47" s="123" t="str">
        <f>IFERROR(VLOOKUP(D47,DB!A:I,9,0),"")</f>
        <v/>
      </c>
    </row>
  </sheetData>
  <customSheetViews>
    <customSheetView guid="{F6042A99-DD27-4453-835D-0834D95730CC}" filter="1" showAutoFilter="1">
      <pageMargins left="0" right="0" top="0" bottom="0" header="0" footer="0"/>
      <autoFilter ref="B1:M1" xr:uid="{DA4666B5-C603-4FFE-BD74-6CB20B11F6AD}"/>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146.89556145833194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25" ca="1" si="1">IFERROR(NOW()-F4,"-")</f>
        <v>45971.895399421293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61"/>
      <c r="E5" s="103"/>
      <c r="F5" s="104"/>
      <c r="G5" s="105">
        <f t="shared" ca="1" si="1"/>
        <v>45971.895399421293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45971.895399421293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45971.895399421293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45971.895399421293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45971.895399421293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45971.895399421293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45971.895399421293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45971.895399421293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45971.895399421293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45971.895399421293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45971.895399421293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45971.895399421293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45971.895399421293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45971.895399421293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45971.895399421293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45971.895399421293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45971.895399421293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45971.895399421293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45971.895399421293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45971.895399421293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45971.895399421293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2">IFERROR(NOW()-F26,"-")</f>
        <v>45971.895399421293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45971.895399421293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45971.895399421293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45971.895399421293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45971.895399421293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45971.895399421293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27"/>
      <c r="B32" s="128" t="str">
        <f>IFERROR(VLOOKUP(D32,DB!A:K,11,0),"")</f>
        <v/>
      </c>
      <c r="C32" s="128"/>
      <c r="D32" s="128"/>
      <c r="E32" s="129"/>
      <c r="F32" s="130"/>
      <c r="G32" s="131">
        <f t="shared" ca="1" si="2"/>
        <v>45971.895399421293</v>
      </c>
      <c r="H32" s="130"/>
      <c r="I32" s="128" t="str">
        <f>IFERROR(VLOOKUP(D32,DB!A:F,6,0),"")</f>
        <v/>
      </c>
      <c r="J32" s="128" t="str">
        <f>IFERROR(VLOOKUP(D32,DB!A:G,7,0),"")</f>
        <v/>
      </c>
      <c r="K32" s="132"/>
      <c r="L32" s="128" t="str">
        <f>IFERROR(VLOOKUP(D32,DB!A:I,9,0),"")</f>
        <v/>
      </c>
      <c r="M32" s="128"/>
      <c r="N32" s="128"/>
      <c r="O32" s="128"/>
      <c r="P32" s="128"/>
      <c r="Q32" s="128"/>
      <c r="R32" s="128"/>
      <c r="S32" s="128"/>
      <c r="T32" s="128"/>
      <c r="U32" s="128"/>
      <c r="V32" s="128"/>
      <c r="W32" s="128"/>
      <c r="X32" s="128"/>
      <c r="Y32" s="128"/>
      <c r="Z32" s="128"/>
      <c r="AA32" s="128"/>
      <c r="AB32" s="128"/>
      <c r="AC32" s="128"/>
      <c r="AD32" s="128"/>
      <c r="AE32" s="128"/>
      <c r="AF32" s="128"/>
      <c r="AG32" s="128"/>
      <c r="AH32" s="128"/>
      <c r="AI32" s="128"/>
      <c r="AJ32" s="128"/>
      <c r="AK32" s="128"/>
      <c r="AL32" s="128"/>
      <c r="AM32" s="128"/>
      <c r="AN32" s="128"/>
      <c r="AO32" s="128"/>
      <c r="AP32" s="128"/>
      <c r="AQ32" s="128"/>
      <c r="AR32" s="128"/>
      <c r="AS32" s="128"/>
      <c r="AT32" s="128"/>
      <c r="AU32" s="128"/>
      <c r="AV32" s="128"/>
      <c r="AW32" s="128"/>
      <c r="AX32" s="128"/>
      <c r="AY32" s="128"/>
      <c r="AZ32" s="128"/>
      <c r="BA32" s="128"/>
      <c r="BB32" s="128"/>
      <c r="BC32" s="128"/>
      <c r="BD32" s="128"/>
      <c r="BE32" s="128"/>
      <c r="BF32" s="128"/>
      <c r="BG32" s="128"/>
      <c r="BH32" s="128"/>
      <c r="BI32" s="128"/>
      <c r="BJ32" s="128"/>
      <c r="BK32" s="128"/>
      <c r="BL32" s="128"/>
      <c r="BM32" s="128"/>
      <c r="BN32" s="128"/>
      <c r="BO32" s="128"/>
      <c r="BP32" s="128"/>
      <c r="BQ32" s="128"/>
      <c r="BR32" s="128"/>
      <c r="BS32" s="128"/>
      <c r="BT32" s="128"/>
      <c r="BU32" s="128"/>
      <c r="BV32" s="128"/>
      <c r="BW32" s="128"/>
      <c r="BX32" s="128"/>
      <c r="BY32" s="128"/>
      <c r="BZ32" s="128"/>
      <c r="CA32" s="128"/>
      <c r="CB32" s="128"/>
      <c r="CC32" s="128"/>
      <c r="CD32" s="128"/>
      <c r="CE32" s="128"/>
      <c r="CF32" s="128"/>
      <c r="CG32" s="128"/>
      <c r="CH32" s="128"/>
      <c r="CI32" s="128"/>
      <c r="CJ32" s="133"/>
    </row>
  </sheetData>
  <dataValidations count="2">
    <dataValidation allowBlank="1" showInputMessage="1" showErrorMessage="1" sqref="E1" xr:uid="{4D935161-CDD3-4592-B877-3FB59C99E142}"/>
    <dataValidation type="list" allowBlank="1" showInputMessage="1" showErrorMessage="1" sqref="E3:E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45971.895399421293</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45971.895399421293</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45971.895399421293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45971.895399421293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45971.895399421293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45971.895399421293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45971.895399421293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45971.895399421293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45971.895399421293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45971.895399421293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45971.895399421293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45971.895399421293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45971.895399421293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45971.895399421293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45971.895399421293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45971.895399421293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45971.895399421293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45971.895399421293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45971.895399421293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45971.895399421293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45971.895399421293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45971.895399421293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45971.895399421293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45971.895399421293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45971.895399421293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45971.895399421293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45971.895399421293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45971.895399421293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45971.895399421293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45971.895399421293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45971.895399421293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45971.895399421293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45971.895399421293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45971.895399421293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45971.895399421293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45971.895399421293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45971.895399421293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45971.895399421293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45971.895399421293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45971.895399421293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45971.895399421293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45971.895399421293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45971.895399421293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45971.895399421293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45971.895399421293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45971.895399421293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45971.895399421293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45971.895399421293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45971.895399421293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45971.895399421293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45971.895399421293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45971.895399421293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45971.895399421293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45971.895399421293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45971.895399421293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45971.895399421293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45971.895399421293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45971.895399421293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45971.895399421293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45971.895399421293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45971.895399421293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45971.895399421293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45971.895399421293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45971.895399421293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45971.895399421293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45971.895399421293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45971.895399421293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45971.895399421293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45971.895399421293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45971.895399421293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45971.895399421293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45971.895399421293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45971.895399421293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45971.895399421293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45971.895399421293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45971.895399421293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45971.895399421293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45971.895399421293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45971.895399421293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45971.895399421293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45971.895399421293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45971.895399421293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45971.895399421293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45971.895399421293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45971.895399421293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45971.895399421293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45971.895399421293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45971.895399421293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45971.895399421293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45971.895399421293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45971.895399421293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45971.895399421293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45971.895399421293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45971.895399421293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45971.895399421293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45971.895399421293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45971.895399421293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45971.895399421293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45971.895399421293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45971.895399421293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45971.895399421293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45971.895399421293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45971.895399421293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45971.895399421293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45971.895399421293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45971.895399421293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45971.895399421293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45971.895399421293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45971.895399421293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45971.895399421293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45971.895399421293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45971.895399421293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45971.895399421293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45971.895399421293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45971.895399421293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45971.895399421293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45971.895399421293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45971.895399421293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45971.895399421293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45971.895399421293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45971.895399421293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45971.895399421293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45971.895399421293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45971.895399421293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45971.895399421293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45971.895399421293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45971.895399421293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45971.895399421293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45971.895399421293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45971.895399421293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45971.895399421293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45971.895399421293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45971.895399421293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45971.895399421293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45971.895399421293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45971.895399421293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45971.895399421293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45971.895399421293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45971.895399421293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45971.895399421293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45971.895399421293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45971.895399421293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45971.895399421293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45971.895399421293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45971.895399421293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45971.895399421293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45971.895399421293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45971.895399421293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45971.895399421293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45971.895399421293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45971.895399421293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45971.895399421293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45971.895399421293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45971.895399421293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45971.895399421293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45971.895399421293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45971.895399421293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45971.895399421293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45971.895399421293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45971.895399421293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45971.895399421293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45971.895399421293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45971.895399421293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45971.895399421293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45971.895399421293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45971.895399421293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45971.895399421293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45971.895399421293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45971.895399421293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45971.895399421293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45971.895399421293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45971.895399421293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45971.895399421293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45971.895399421293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45971.895399421293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45971.895399421293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45971.895399421293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45971.895399421293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45971.895399421293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45971.895399421293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45971.895399421293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45971.895399421293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45971.895399421293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45971.895399421293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45971.895399421293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45971.895399421293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45971.895399421293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45971.895399421293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45971.895399421293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45971.895399421293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45971.895399421293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45971.895399421293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45971.895399421293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45971.895399421293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45971.895399421293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45971.895399421293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45971.895399421293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45971.895399421293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45971.895399421293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45971.895399421293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45971.895399421293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45971.895399421293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45971.895399421293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45971.895399421293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45971.895399421293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45971.895399421293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45971.895399421293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45971.895399421293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45971.895399421293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45971.895399421293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45971.895399421293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45971.895399421293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45971.895399421293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45971.895399421293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45971.895399421293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45971.895399421293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45971.895399421293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45971.895399421293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45971.895399421293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45971.895399421293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45971.895399421293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45971.895399421293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45971.895399421293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45971.895399421293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45971.895399421293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45971.895399421293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45971.895399421293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45971.895399421293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45971.895399421293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45971.895399421293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45971.895399421293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45971.895399421293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45971.895399421293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45971.895399421293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45971.895399421293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45971.895399421293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45971.895399421293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45971.895399421293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45971.895399421293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45971.895399421293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45971.895399421293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45971.895399421293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45971.895399421293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45971.895399421293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45971.895399421293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45971.895399421293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45971.895399421293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45971.895399421293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45971.895399421293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45971.895399421293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45971.895399421293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45971.895399421293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45971.895399421293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45971.895399421293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45971.895399421293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45971.895399421293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45971.895399421293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45971.895399421293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45971.895399421293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45971.895399421293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45971.895399421293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45971.895399421293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45971.895399421293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45971.895399421293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45971.895399421293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45971.895399421293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45971.895399421293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45971.895399421293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45971.895399421293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45971.895399421293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45971.895399421293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45971.895399421293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45971.895399421293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45971.895399421293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45971.895399421293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45971.895399421293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45971.895399421293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45971.895399421293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45971.895399421293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45971.895399421293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45971.895399421293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45971.895399421293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45971.895399421293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45971.895399421293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45971.895399421293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45971.895399421293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45971.895399421293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45971.895399421293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45971.895399421293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45971.895399421293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45971.895399421293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45971.895399421293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45971.895399421293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45971.895399421293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45971.895399421293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45971.895399421293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45971.895399421293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45971.895399421293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45971.895399421293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45971.895399421293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45971.895399421293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45971.895399421293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45971.895399421293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45971.895399421293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45971.895399421293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45971.895399421293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45971.895399421293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45971.895399421293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45971.895399421293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45971.895399421293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45971.895399421293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45971.895399421293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45971.895399421293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45971.895399421293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45971.895399421293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45971.895399421293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45971.895399421293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45971.895399421293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45971.895399421293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45971.895399421293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45971.895399421293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45971.895399421293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45971.895399421293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45971.895399421293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45971.895399421293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45971.895399421293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45971.895399421293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45971.895399421293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45971.895399421293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45971.895399421293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45971.895399421293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45971.895399421293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45971.895399421293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45971.895399421293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45971.895399421293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45971.895399421293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45971.895399421293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45971.895399421293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45971.895399421293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45971.895399421293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45971.895399421293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45971.895399421293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45971.895399421293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45971.895399421293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45971.895399421293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45971.895399421293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45971.895399421293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45971.895399421293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45971.895399421293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45971.895399421293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45971.895399421293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45971.895399421293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45971.895399421293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45971.895399421293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45971.895399421293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45971.895399421293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45971.895399421293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45971.895399421293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45971.895399421293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45971.895399421293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45971.895399421293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45971.895399421293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45971.895399421293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45971.895399421293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45971.895399421293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45971.895399421293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45971.895399421293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45971.895399421293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45971.895399421293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45971.895399421293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45971.895399421293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45971.895399421293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45971.895399421293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45971.895399421293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45971.895399421293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45971.895399421293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45971.895399421293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45971.895399421293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45971.895399421293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45971.895399421293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45971.895399421293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45971.895399421293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45971.895399421293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45971.895399421293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45971.895399421293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45971.895399421293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45971.895399421293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45971.895399421293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45971.895399421293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45971.895399421293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45971.895399421293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45971.895399421293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45971.895399421293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45971.895399421293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45971.895399421293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45971.895399421293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45971.895399421293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45971.895399421293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45971.895399421293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45971.895399421293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45971.895399421293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45971.895399421293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45971.895399421293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45971.895399421293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45971.895399421293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45971.895399421293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45971.895399421293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45971.895399421293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45971.895399421293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45971.895399421293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45971.895399421293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45971.895399421293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45971.895399421293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45971.895399421293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45971.895399421293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45971.895399421293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45971.895399421293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45971.895399421293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45971.895399421293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45971.895399421293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45971.895399421293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45971.895399421293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45971.895399421293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45971.895399421293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45971.895399421293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45971.895399421293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45971.895399421293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45971.895399421293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45971.895399421293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45971.895399421293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45971.895399421293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45971.895399421293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45971.895399421293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45971.895399421293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45971.895399421293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45971.895399421293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45971.895399421293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45971.895399421293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45971.895399421293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45971.895399421293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45971.895399421293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45971.895399421293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45971.895399421293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45971.895399421293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45971.895399421293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45971.895399421293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45971.895399421293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45971.895399421293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45971.895399421293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45971.895399421293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45971.895399421293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45971.895399421293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45971.895399421293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45971.895399421293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45971.895399421293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45971.895399421293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45971.895399421293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45971.895399421293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45971.895399421293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45971.895399421293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45971.895399421293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45971.895399421293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45971.895399421293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45971.895399421293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45971.895399421293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45971.895399421293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45971.895399421293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45971.895399421293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45971.895399421293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45971.895399421293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45971.895399421293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45971.895399421293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45971.895399421293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45971.895399421293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45971.895399421293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45971.895399421293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45971.895399421293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45971.895399421293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45971.895399421293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45971.895399421293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45971.895399421293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45971.895399421293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45971.895399421293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45971.895399421293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45971.895399421293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45971.895399421293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45971.895399421293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45971.895399421293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45971.895399421293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45971.895399421293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45971.895399421293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45971.895399421293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45971.895399421293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45971.895399421293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45971.895399421293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45971.895399421293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45971.895399421293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45971.895399421293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45971.895399421293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45971.895399421293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45971.895399421293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45971.895399421293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45971.895399421293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45971.895399421293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45971.895399421293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45971.895399421293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45971.895399421293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45971.895399421293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45971.895399421293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45971.895399421293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45971.895399421293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45971.895399421293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45971.895399421293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45971.895399421293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45971.895399421293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45971.895399421293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45971.895399421293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45971.895399421293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45971.895399421293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45971.895399421293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45971.895399421293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45971.895399421293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45971.895399421293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45971.895399421293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45971.895399421293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45971.895399421293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45971.895399421293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45971.895399421293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45971.895399421293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45971.895399421293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45971.895399421293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45971.895399421293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45971.895399421293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45971.895399421293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45971.895399421293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45971.895399421293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45971.895399421293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45971.895399421293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45971.895399421293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45971.895399421293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45971.895399421293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45971.895399421293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45971.895399421293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45971.895399421293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45971.895399421293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45971.895399421293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45971.895399421293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45971.895399421293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45971.895399421293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45971.895399421293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45971.895399421293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45971.895399421293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45971.895399421293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45971.895399421293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45971.895399421293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45971.895399421293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45971.895399421293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45971.895399421293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45971.895399421293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45971.895399421293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45971.895399421293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45971.895399421293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45971.895399421293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45971.895399421293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45971.895399421293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45971.895399421293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45971.895399421293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45971.895399421293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45971.895399421293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45971.895399421293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45971.895399421293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45971.895399421293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45971.895399421293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45971.895399421293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45971.895399421293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45971.895399421293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45971.895399421293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45971.895399421293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45971.895399421293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45971.895399421293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45971.895399421293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45971.895399421293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45971.895399421293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45971.895399421293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45971.895399421293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45971.895399421293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45971.895399421293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45971.895399421293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45971.895399421293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45971.895399421293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45971.895399421293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45971.895399421293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45971.895399421293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45971.895399421293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45971.895399421293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45971.895399421293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45971.895399421293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45971.895399421293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45971.895399421293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45971.895399421293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45971.895399421293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45971.895399421293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45971.895399421293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45971.895399421293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45971.895399421293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45971.895399421293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45971.895399421293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45971.895399421293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45971.895399421293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45971.895399421293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45971.895399421293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45971.895399421293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45971.895399421293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45971.895399421293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45971.895399421293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45971.895399421293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45971.895399421293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45971.895399421293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45971.895399421293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45971.895399421293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45971.895399421293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45971.895399421293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45971.895399421293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45971.895399421293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45971.895399421293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45971.895399421293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45971.895399421293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45971.895399421293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45971.895399421293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45971.895399421293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45971.895399421293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45971.895399421293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45971.895399421293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45971.895399421293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45971.895399421293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45971.895399421293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45971.895399421293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45971.895399421293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45971.895399421293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45971.895399421293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45971.895399421293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45971.895399421293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45971.895399421293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45971.895399421293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45971.895399421293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45971.895399421293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45971.895399421293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45971.895399421293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45971.895399421293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45971.895399421293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45971.895399421293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45971.895399421293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45971.895399421293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45971.895399421293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45971.895399421293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45971.895399421293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45971.895399421293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45971.895399421293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45971.895399421293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45971.895399421293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45971.895399421293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45971.895399421293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45971.895399421293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45971.895399421293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45971.895399421293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45971.895399421293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45971.895399421293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45971.895399421293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45971.895399421293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45971.895399421293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45971.895399421293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45971.895399421293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45971.895399421293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45971.895399421293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45971.895399421293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45971.895399421293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45971.895399421293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45971.895399421293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45971.895399421293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45971.895399421293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45971.895399421293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45971.895399421293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45971.895399421293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45971.895399421293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45971.895399421293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45971.895399421293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45971.895399421293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45971.895399421293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45971.895399421293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45971.895399421293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45971.895399421293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45971.895399421293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45971.895399421293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45971.895399421293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45971.895399421293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45971.895399421293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45971.895399421293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45971.895399421293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45971.895399421293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45971.895399421293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45971.895399421293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45971.895399421293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45971.895399421293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45971.895399421293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45971.895399421293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45971.895399421293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45971.895399421293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45971.895399421293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45971.895399421293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45971.895399421293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45971.895399421293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45971.895399421293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45971.895399421293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45971.895399421293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45971.895399421293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45971.895399421293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45971.895399421293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45971.895399421293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45971.895399421293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45971.895399421293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45971.895399421293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45971.895399421293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45971.895399421293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45971.895399421293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45971.895399421293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45971.895399421293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45971.895399421293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45971.895399421293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45971.895399421293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45971.895399421293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45971.895399421293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45971.895399421293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45971.895399421293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45971.895399421293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45971.895399421293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45971.895399421293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45971.895399421293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45971.895399421293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45971.895399421293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45971.895399421293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45971.895399421293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45971.895399421293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45971.895399421293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45971.895399421293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45971.895399421293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45971.895399421293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45971.895399421293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45971.895399421293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45971.895399421293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45971.895399421293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45971.895399421293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45971.895399421293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45971.895399421293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45971.895399421293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45971.895399421293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45971.895399421293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45971.895399421293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45971.895399421293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45971.895399421293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45971.895399421293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45971.895399421293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45971.895399421293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45971.895399421293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45971.895399421293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45971.895399421293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45971.895399421293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45971.895399421293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45971.895399421293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45971.895399421293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45971.895399421293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45971.895399421293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45971.895399421293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45971.895399421293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45971.895399421293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45971.895399421293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45971.895399421293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45971.895399421293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45971.895399421293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45971.895399421293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45971.895399421293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45971.895399421293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45971.895399421293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45971.895399421293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45971.895399421293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45971.895399421293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45971.895399421293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45971.895399421293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45971.895399421293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45971.895399421293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45971.895399421293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45971.895399421293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45971.895399421293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45971.895399421293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45971.895399421293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45971.895399421293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45971.895399421293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45971.895399421293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45971.895399421293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45971.895399421293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45971.895399421293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45971.895399421293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45971.895399421293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45971.895399421293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45971.895399421293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45971.895399421293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45971.895399421293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45971.895399421293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45971.895399421293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45971.895399421293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45971.895399421293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45971.895399421293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45971.895399421293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45971.895399421293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45971.895399421293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45971.895399421293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45971.895399421293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45971.895399421293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45971.895399421293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45971.895399421293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45971.895399421293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45971.895399421293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45971.895399421293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45971.895399421293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45971.895399421293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45971.895399421293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45971.895399421293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45971.895399421293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45971.895399421293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45971.895399421293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45971.895399421293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45971.895399421293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45971.895399421293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45971.895399421293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45971.895399421293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45971.895399421293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45971.895399421293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45971.895399421293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45971.895399421293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45971.895399421293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45971.895399421293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45971.895399421293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45971.895399421293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45971.895399421293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45971.895399421293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45971.895399421293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45971.895399421293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45971.895399421293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45971.895399421293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45971.895399421293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45971.895399421293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45971.895399421293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45971.895399421293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45971.895399421293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45971.895399421293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45971.895399421293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45971.895399421293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45971.895399421293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45971.895399421293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45971.895399421293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45971.895399421293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45971.895399421293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45971.895399421293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45971.895399421293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45971.895399421293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45971.895399421293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45971.895399421293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45971.895399421293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45971.895399421293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45971.895399421293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45971.895399421293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45971.895399421293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45971.895399421293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45971.895399421293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45971.895399421293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45971.895399421293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45971.895399421293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45971.895399421293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45971.895399421293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45971.895399421293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45971.895399421293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45971.895399421293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45971.895399421293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45971.895399421293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45971.895399421293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45971.895399421293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45971.895399421293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45971.895399421293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45971.895399421293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45971.895399421293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45971.895399421293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45971.895399421293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45971.895399421293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45971.895399421293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45971.895399421293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45971.895399421293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45971.895399421293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45971.895399421293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45971.895399421293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45971.895399421293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45971.895399421293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45971.895399421293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45971.895399421293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45971.895399421293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45971.895399421293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45971.895399421293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45971.895399421293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45971.895399421293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45971.895399421293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45971.895399421293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45971.895399421293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45971.895399421293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45971.895399421293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45971.895399421293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45971.895399421293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45971.895399421293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45971.895399421293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45971.895399421293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45971.895399421293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45971.895399421293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45971.895399421293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45971.895399421293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45971.895399421293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45971.895399421293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45971.895399421293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45971.895399421293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45971.895399421293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45971.895399421293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45971.895399421293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45971.895399421293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45971.895399421293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45971.895399421293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45971.895399421293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45971.895399421293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45971.895399421293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45971.895399421293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45971.895399421293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45971.895399421293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45971.895399421293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45971.895399421293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45971.895399421293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45971.895399421293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45971.895399421293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45971.895399421293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45971.895399421293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45971.895399421293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45971.895399421293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45971.895399421293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45971.895399421293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45971.895399421293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45971.895399421293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45971.895399421293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45971.895399421293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45971.895399421293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45971.895399421293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45971.895399421293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45971.895399421293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45971.895399421293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45971.895399421293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45971.895399421293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45971.895399421293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45971.895399421293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45971.895399421293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45971.895399421293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45971.895399421293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45971.895399421293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45971.895399421293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45971.895399421293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45971.895399421293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45971.895399421293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45971.895399421293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45971.895399421293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45971.895399421293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45971.895399421293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45971.895399421293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45971.895399421293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45971.895399421293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45971.895399421293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45971.895399421293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45971.895399421293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45971.895399421293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45971.895399421293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45971.895399421293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45971.895399421293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45971.895399421293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45971.895399421293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45971.895399421293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45971.895399421293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45971.895399421293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45971.895399421293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45971.895399421293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45971.895399421293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45971.895399421293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45971.895399421293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45971.895399421293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45971.895399421293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45971.895399421293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45971.895399421293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45971.895399421293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45971.895399421293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45971.895399421293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45971.895399421293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45971.895399421293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45971.895399421293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45971.895399421293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45971.895399421293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45971.895399421293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45971.895399421293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45971.895399421293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45971.895399421293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45971.895399421293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45971.895399421293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45971.895399421293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45971.895399421293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45971.895399421293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45971.895399421293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45971.895399421293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45971.895399421293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45971.895399421293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45971.895399421293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45971.895399421293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45971.895399421293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45971.895399421293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45971.895399421293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45971.895399421293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45971.895399421293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45971.895399421293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45971.895399421293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45971.895399421293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45971.895399421293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45971.895399421293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45971.895399421293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45971.895399421293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45971.895399421293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45971.895399421293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45971.895399421293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45971.895399421293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45971.895399421293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45971.895399421293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45971.895399421293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45971.895399421293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45971.895399421293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45971.895399421293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45971.895399421293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45971.895399421293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45971.895399421293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45971.895399421293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45971.895399421293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45971.895399421293</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7"/>
  <sheetViews>
    <sheetView workbookViewId="0">
      <selection activeCell="C3" sqref="C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268.41468182869721</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2</v>
      </c>
      <c r="D3" s="92" t="s">
        <v>35205</v>
      </c>
      <c r="E3" s="95" t="s">
        <v>39021</v>
      </c>
      <c r="F3" s="96">
        <v>45971.861990740741</v>
      </c>
      <c r="G3" s="97">
        <f ca="1">IFERROR(NOW()-F3,"")</f>
        <v>3.3408449075068347E-2</v>
      </c>
      <c r="H3" s="96">
        <v>45971.837048611109</v>
      </c>
      <c r="I3" s="135" t="str">
        <f>IFERROR(VLOOKUP(D3,DB!A:F,6,0),"")</f>
        <v>Generator-SG</v>
      </c>
      <c r="J3" s="135" t="str">
        <f>IFERROR(VLOOKUP(D3,DB!A:G,7,0),"")</f>
        <v>Dead</v>
      </c>
      <c r="K3" s="98" t="s">
        <v>39110</v>
      </c>
      <c r="L3" s="92" t="str">
        <f>IFERROR(VLOOKUP(D3,DB!A:I,9,0),"")</f>
        <v>Latis</v>
      </c>
    </row>
    <row r="4" spans="1:16" ht="15" customHeight="1">
      <c r="A4" s="135"/>
      <c r="B4" s="135" t="str">
        <f>IFERROR(VLOOKUP(D4,DB!A:K,11,0),"")</f>
        <v/>
      </c>
      <c r="C4" s="94"/>
      <c r="D4" s="92"/>
      <c r="E4" s="95"/>
      <c r="F4" s="96"/>
      <c r="G4" s="97">
        <f ca="1">IFERROR(NOW()-F4,"")</f>
        <v>45971.895399189816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45971.895399189816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45971.895399189816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45971.895399189816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45971.895399189816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45971.895399189816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45971.895399189816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45971.895399189816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155"/>
      <c r="E12" s="95"/>
      <c r="F12" s="96"/>
      <c r="G12" s="97">
        <f ca="1">IFERROR(NOW()-F12,"")</f>
        <v>45971.895399189816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45971.895399189816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45971.895399189816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45971.895399189816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45971.895399189816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45971.895399189816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155"/>
      <c r="E18" s="95"/>
      <c r="F18" s="96"/>
      <c r="G18" s="97">
        <f ca="1">IFERROR(NOW()-F18,"")</f>
        <v>45971.895399189816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45971.895399189816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45971.895399189816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45971.895399189816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45971.895399189816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45971.895399189816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45971.895399189816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45971.895399189816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45971.895399189816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45971.895399189816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45971.895399189816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45971.895399189816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45971.895399189816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45971.895399189816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45971.895399189816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45971.895399189816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45971.895399189816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45971.895399189816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45971.895399189816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45971.895399189816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45971.895399189816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45971.895399189816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45971.895399189816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45971.895399189816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45971.895399189816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45971.895399189816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45971.895399189816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45971.895399189816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45971.895399189816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45971.895399189816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45971.895399189816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45971.895399189816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45971.895399189816</v>
      </c>
      <c r="H50" s="96"/>
      <c r="I50" s="135" t="str">
        <f>IFERROR(VLOOKUP(D50,DB!A:F,6,0),"")</f>
        <v/>
      </c>
      <c r="J50" s="135" t="str">
        <f>IFERROR(VLOOKUP(D50,DB!A:G,7,0),"")</f>
        <v/>
      </c>
      <c r="K50" s="98"/>
      <c r="L50" s="92" t="str">
        <f>IFERROR(VLOOKUP(D50,DB!A:I,9,0),"")</f>
        <v/>
      </c>
    </row>
    <row r="51" spans="1:12" ht="15" customHeight="1">
      <c r="A51" s="149"/>
      <c r="B51" s="149" t="str">
        <f>IFERROR(VLOOKUP(D51,DB!A:K,11,0),"")</f>
        <v/>
      </c>
      <c r="C51" s="150"/>
      <c r="D51" s="151"/>
      <c r="E51" s="152"/>
      <c r="F51" s="153"/>
      <c r="G51" s="97">
        <f ca="1">IFERROR(NOW()-F51,"")</f>
        <v>45971.895399189816</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45971.895399189816</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45971.895399189816</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45971.895399189816</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45971.895399189816</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45971.895399189816</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45971.895399189816</v>
      </c>
      <c r="H57" s="153"/>
      <c r="I57" s="149" t="str">
        <f>IFERROR(VLOOKUP(D57,DB!A:F,6,0),"")</f>
        <v/>
      </c>
      <c r="J57" s="149" t="str">
        <f>IFERROR(VLOOKUP(D57,DB!A:G,7,0),"")</f>
        <v/>
      </c>
      <c r="K57" s="154"/>
      <c r="L57" s="151" t="str">
        <f>IFERROR(VLOOKUP(D57,DB!A:I,9,0),"")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80.063339004627778</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39024</v>
      </c>
      <c r="F3" s="38">
        <v>45926.188877314817</v>
      </c>
      <c r="G3" s="116">
        <f t="shared" ref="G3" ca="1" si="0">IFERROR(NOW()-F3,"")</f>
        <v>45.706522106476768</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39024</v>
      </c>
      <c r="F4" s="125">
        <v>45948.661111111112</v>
      </c>
      <c r="G4" s="126">
        <f t="shared" ref="G4:G40" ca="1" si="1">IFERROR(NOW()-F4,"")</f>
        <v>23.234288310181</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35163</v>
      </c>
      <c r="E6" s="124" t="s">
        <v>39021</v>
      </c>
      <c r="F6" s="125">
        <v>45971.872708333336</v>
      </c>
      <c r="G6" s="126">
        <f t="shared" ca="1" si="1"/>
        <v>2.2691087957355194E-2</v>
      </c>
      <c r="H6" s="125">
        <v>45971.86645833333</v>
      </c>
      <c r="I6" s="124" t="str">
        <f>IFERROR(VLOOKUP(D6,DB!A:F,6,0),"")</f>
        <v>Generator-SG</v>
      </c>
      <c r="J6" s="124" t="str">
        <f>IFERROR(VLOOKUP(D6,DB!A:G,7,0),"")</f>
        <v>Vandalized</v>
      </c>
      <c r="K6" s="124" t="s">
        <v>39120</v>
      </c>
      <c r="L6" s="124" t="str">
        <f>IFERROR(VLOOKUP(D6,DB!A:I,9,0),"")</f>
        <v>Latis</v>
      </c>
    </row>
    <row r="7" spans="1:13">
      <c r="A7" s="124"/>
      <c r="B7" s="124" t="str">
        <f>IFERROR(VLOOKUP(D7,DB!A:K,11,0),"")</f>
        <v/>
      </c>
      <c r="C7" s="124"/>
      <c r="D7" s="124"/>
      <c r="E7" s="124"/>
      <c r="F7" s="125"/>
      <c r="G7" s="126">
        <f t="shared" ca="1" si="1"/>
        <v>45971.895399421293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45971.895399421293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45971.895399421293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45971.895399421293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45971.895399421293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45971.895399421293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45971.895399421293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45971.895399421293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45971.895399421293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45971.895399421293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45971.895399421293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45971.895399421293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45971.895399421293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45971.895399421293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45971.895399421293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45971.895399421293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45971.895399421293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45971.895399421293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45971.895399421293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45971.895399421293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45971.895399421293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45971.895399421293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45971.895399421293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45971.895399421293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45971.895399421293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45971.895399421293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45971.895399421293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45971.895399421293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45971.895399421293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45971.895399421293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45971.895399421293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45971.895399421293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45971.895399421293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45971.895399421293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ref="G41:G104" ca="1" si="2">IFERROR(NOW()-F41,"")</f>
        <v>45971.895399421293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45971.895399421293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45971.895399421293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45971.895399421293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45971.895399421293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45971.895399421293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45971.895399421293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45971.895399421293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45971.895399421293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45971.895399421293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45971.895399421293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45971.895399421293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45971.895399421293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45971.895399421293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45971.895399421293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45971.895399421293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45971.895399421293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45971.895399421293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45971.895399421293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45971.895399421293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45971.895399421293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45971.895399421293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45971.895399421293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45971.895399421293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45971.895399421293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45971.895399421293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45971.895399421293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45971.895399421293</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45971.895399421293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45971.895399421293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45971.895399421293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45971.895399421293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45971.895399421293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45971.895399421293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45971.895399421293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45971.895399421293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45971.895399421293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45971.895399421293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45971.895399421293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45971.895399421293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45971.895399421293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45971.895399421293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45971.895399421293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45971.895399421293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45971.895399421293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45971.895399421293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45971.895399421293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45971.895399421293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45971.895399421293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45971.895399421293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45971.895399421293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45971.895399421293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45971.895399421293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45971.895399421293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45971.895399421293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45971.895399421293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45971.895399421293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45971.895399421293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45971.895399421293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45971.895399421293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45971.895399421293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45971.895399421293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45971.895399421293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45971.895399421293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ref="G105:G168" ca="1" si="3">IFERROR(NOW()-F105,"")</f>
        <v>45971.895399421293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45971.895399421293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45971.895399421293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45971.895399421293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45971.895399421293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45971.895399421293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45971.895399421293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45971.895399421293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45971.895399421293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45971.895399421293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45971.895399421293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45971.895399421293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45971.895399421293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45971.895399421293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45971.895399421293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45971.895399421293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45971.895399421293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45971.895399421293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45971.895399421293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45971.895399421293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45971.895399421293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45971.895399421293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45971.895399421293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45971.895399421293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45971.895399421293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45971.895399421293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45971.895399421293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45971.895399421293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45971.895399421293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45971.895399421293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45971.895399421293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45971.895399421293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45971.895399421293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45971.895399421293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45971.895399421293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45971.895399421293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45971.895399421293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45971.895399421293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45971.895399421293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45971.895399421293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45971.895399421293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45971.895399421293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45971.895399421293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45971.895399421293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45971.895399421293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45971.895399421293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45971.895399421293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45971.895399421293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45971.895399421293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45971.895399421293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45971.895399421293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45971.895399421293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45971.895399421293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45971.895399421293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45971.895399421293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45971.895399421293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45971.895399421293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45971.895399421293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45971.895399421293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45971.895399421293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45971.895399421293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45971.895399421293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45971.895399421293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45971.895399421293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ref="G169:G232" ca="1" si="4">IFERROR(NOW()-F169,"")</f>
        <v>45971.895399421293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45971.895399421293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45971.895399421293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45971.895399421293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45971.895399421293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45971.895399421293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45971.895399421293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45971.895399421293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45971.895399421293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45971.895399421293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45971.895399421293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45971.895399421293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45971.895399421293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45971.895399421293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45971.895399421293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45971.895399421293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45971.895399421293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45971.895399421293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45971.895399421293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45971.895399421293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45971.895399421293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45971.895399421293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45971.895399421293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45971.895399421293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45971.895399421293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45971.895399421293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45971.895399421293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45971.895399421293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45971.895399421293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45971.895399421293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45971.895399421293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45971.895399421293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45971.895399421293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45971.895399421293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45971.895399421293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45971.895399421293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45971.895399421293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45971.895399421293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45971.895399421293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45971.895399421293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45971.895399421293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45971.895399421293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45971.895399421293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45971.895399421293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45971.895399421293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45971.895399421293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45971.895399421293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45971.895399421293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45971.895399421293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45971.895399421293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45971.895399421293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45971.895399421293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45971.895399421293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45971.895399421293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45971.895399421293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45971.895399421293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45971.895399421293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45971.895399421293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45971.895399421293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45971.895399421293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45971.895399421293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45971.895399421293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45971.895399421293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45971.895399421293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ref="G233:G296" ca="1" si="5">IFERROR(NOW()-F233,"")</f>
        <v>45971.895399421293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45971.895399421293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45971.895399421293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45971.895399421293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45971.895399421293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45971.895399421293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45971.895399421293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45971.895399421293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45971.895399421293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45971.895399421293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45971.895399421293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45971.895399421293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45971.895399421293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45971.895399421293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45971.895399421293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45971.895399421293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45971.895399421293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45971.895399421293</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45971.895399421293</v>
      </c>
      <c r="H251" s="124"/>
      <c r="I251" s="124" t="str">
        <f>IFERROR(VLOOKUP(D251,DB!A:F,6,0),"")</f>
        <v/>
      </c>
      <c r="J251" s="124" t="str">
        <f>IFERROR(VLOOKUP(D251,DB!A:G,7,0),"")</f>
        <v/>
      </c>
      <c r="K251" s="124"/>
      <c r="L251" s="124" t="str">
        <f>IFERROR(VLOOKUP(D251,DB!A:I,9,0),"")</f>
        <v/>
      </c>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sheetData>
  <dataValidations count="2">
    <dataValidation allowBlank="1" showInputMessage="1" showErrorMessage="1" sqref="E1" xr:uid="{920C6338-E771-4DAE-8C89-92A9093EA4DE}"/>
    <dataValidation type="list" allowBlank="1" showInputMessage="1" showErrorMessage="1" sqref="E2:E2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7"/>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5" ca="1" si="0">IFERROR(NOW()-F2,"-")</f>
        <v>45971.895399189816</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45971.895399189816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45971.895399189816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45971.895399189816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ref="G6:G69" ca="1" si="1">IFERROR(NOW()-F6,"-")</f>
        <v>45971.895399189816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45971.895399189816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45971.895399189816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45971.895399189816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45971.895399189816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45971.895399189816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45971.895399189816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45971.895399189816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45971.895399189816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45971.895399189816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45971.895399189816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45971.895399189816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45971.895399189816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45971.895399189816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45971.895399189816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45971.895399189816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45971.895399189816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45971.895399189816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45971.895399189816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45971.895399189816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45971.895399189816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45971.895399189816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45971.895399189816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45971.895399189816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45971.895399189816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45971.895399189816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45971.895399189816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45971.895399189816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45971.895399189816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45971.895399189816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45971.895399189816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45971.895399189816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45971.895399189816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45971.895399189816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45971.895399189816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45971.895399189816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45971.895399189816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45971.895399189816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45971.895399189816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45971.895399189816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45971.895399189816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45971.895399189816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45971.895399189816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45971.895399189816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45971.895399189816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45971.895399189816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45971.895399189816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45971.895399189816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45971.895399189816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45971.895399189816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45971.895399189816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45971.895399189816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45971.895399189816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45971.895399189816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45971.895399189816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45971.895399189816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45971.895399189816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45971.895399189816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45971.895399189816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45971.895399189816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45971.895399189816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45971.895399189816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45971.895399189816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45971.895399189816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ref="G70:G133" ca="1" si="2">IFERROR(NOW()-F70,"-")</f>
        <v>45971.895399189816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45971.895399189816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45971.895399189816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45971.895399189816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45971.895399189816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45971.895399189816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45971.895399189816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45971.895399189816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45971.895399189816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45971.895399189816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45971.895399189816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45971.895399189816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45971.895399189816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45971.895399189816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45971.895399189816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45971.895399189816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45971.895399189816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45971.895399189816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45971.895399189816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45971.895399189816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45971.895399189816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45971.895399189816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45971.895399189816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45971.895399189816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45971.895399189816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45971.895399189816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45971.895399189816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45971.895399189816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45971.895399189816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45971.895399189816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45971.895399189816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45971.895399189816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45971.895399189816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45971.895399189816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45971.895399189816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45971.895399189816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45971.895399189816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45971.895399189816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45971.895399189816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45971.895399189816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45971.895399189816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45971.895399189816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45971.895399189816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45971.895399189816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45971.895399189816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45971.895399189816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45971.895399189816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45971.895399189816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45971.895399189816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45971.895399189816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45971.895399189816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45971.895399189816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45971.895399189816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45971.895399189816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45971.895399189816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45971.895399189816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45971.895399189816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45971.895399189816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45971.895399189816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45971.895399189816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45971.895399189816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45971.895399189816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45971.895399189816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45971.895399189816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ref="G134:G167" ca="1" si="3">IFERROR(NOW()-F134,"-")</f>
        <v>45971.895399189816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45971.895399189816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45971.895399189816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45971.895399189816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45971.895399189816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45971.895399189816</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45971.895399189816</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45971.895399189816</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45971.895399189816</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45971.895399189816</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45971.895399189816</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45971.895399189816</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45971.895399189816</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45971.895399189816</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45971.895399189816</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45971.895399189816</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45971.895399189816</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45971.895399189816</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45971.895399189816</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45971.895399189816</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45971.895399189816</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45971.895399189816</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45971.895399189816</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45971.895399189816</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45971.895399189816</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45971.895399189816</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45971.895399189816</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45971.895399189816</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45971.895399189816</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45971.895399189816</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45971.895399189816</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45971.895399189816</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45971.895399189816</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45971.895399189816</v>
      </c>
      <c r="H167" s="143"/>
      <c r="I167" s="141" t="str">
        <f>IFERROR(VLOOKUP(D167,DB!A:F,6,0),"")</f>
        <v/>
      </c>
      <c r="J167" s="141" t="str">
        <f>IFERROR(VLOOKUP(D167,DB!A:G,7,0),"")</f>
        <v/>
      </c>
      <c r="K167" s="144"/>
      <c r="L167" s="145" t="str">
        <f>IFERROR(VLOOKUP(D167,DB!A:I,9,0),"")</f>
        <v/>
      </c>
    </row>
  </sheetData>
  <dataValidations count="2">
    <dataValidation allowBlank="1" showInputMessage="1" showErrorMessage="1" sqref="E1" xr:uid="{9E1BC488-8814-4F8A-8DBE-742B3278AB71}"/>
    <dataValidation type="list" allowBlank="1" showInputMessage="1" showErrorMessage="1" sqref="E2:E1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2025-11-10T18:31:18Z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